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 activeTab="1"/>
  </bookViews>
  <sheets>
    <sheet name="1" sheetId="1" r:id="rId1"/>
    <sheet name="2" sheetId="8" r:id="rId2"/>
    <sheet name="Sheet3" sheetId="7" state="hidden" r:id="rId3"/>
    <sheet name="Sheet2" sheetId="9" state="hidden" r:id="rId4"/>
    <sheet name="Sheet1" sheetId="3" state="hidden" r:id="rId5"/>
  </sheets>
  <definedNames>
    <definedName name="_xlnm.Print_Titles" localSheetId="0">'1'!$2:$8</definedName>
  </definedNames>
  <calcPr calcId="144525"/>
</workbook>
</file>

<file path=xl/sharedStrings.xml><?xml version="1.0" encoding="utf-8"?>
<sst xmlns="http://schemas.openxmlformats.org/spreadsheetml/2006/main" count="103" uniqueCount="81">
  <si>
    <t>附件1</t>
  </si>
  <si>
    <t>吴堡县2019年基础设施项目财政涉农整合资金分配明细表</t>
  </si>
  <si>
    <t>单位：万元</t>
  </si>
  <si>
    <t>资金拨付部门</t>
  </si>
  <si>
    <t>下达金额</t>
  </si>
  <si>
    <t>项目内容</t>
  </si>
  <si>
    <t>备注</t>
  </si>
  <si>
    <t>合计</t>
  </si>
  <si>
    <t>列“2130504 农村基础设施建设”科目</t>
  </si>
  <si>
    <t>扶贫办</t>
  </si>
  <si>
    <t>饮水工程0.85万元
道路建设7.25万元</t>
  </si>
  <si>
    <t>榆政财农发〔2019〕38号支&lt;整合&gt;</t>
  </si>
  <si>
    <t>交通局</t>
  </si>
  <si>
    <t>道路工程</t>
  </si>
  <si>
    <t>吴政财发〔2019〕25号&lt;专项&gt;</t>
  </si>
  <si>
    <t>附件2</t>
  </si>
  <si>
    <t>吴堡县2019年产业项目财政涉农整合资金分配明细表</t>
  </si>
  <si>
    <t>列“2130505  生产发展”科目</t>
  </si>
  <si>
    <t>林业局</t>
  </si>
  <si>
    <t>产业小型配套基础设施160.45万元</t>
  </si>
  <si>
    <t>吴政财预发〔2019〕60号支160.45万元&lt;整合&gt;</t>
  </si>
  <si>
    <t>村集体经济43.2万元</t>
  </si>
  <si>
    <t>吴政财预发〔2019〕60号支43.2万元&lt;整合&gt;</t>
  </si>
  <si>
    <t>整村推进85.88万元</t>
  </si>
  <si>
    <t>榆政财农发〔2019〕38号支57.87万元&lt;整合&gt;
吴政财预发〔2019〕60号支28.01万元&lt;整合&gt;</t>
  </si>
  <si>
    <t>产业小型配套基础设施357.3万元</t>
  </si>
  <si>
    <t>榆政财农发〔2019〕64号支357.3万元&lt;专项&gt;</t>
  </si>
  <si>
    <t>能力建设74万元</t>
  </si>
  <si>
    <t>榆政财农发〔2019〕38号支28.5万元&lt;整合&gt;
榆政财农发〔2019〕64号支45.5万元&lt;专项&gt;</t>
  </si>
  <si>
    <t>农业农村局</t>
  </si>
  <si>
    <t>农业产业377.39万元
畜牧产业587.81万元</t>
  </si>
  <si>
    <t>榆政财农发〔2019〕64号支965.2万元&lt;专项&gt;</t>
  </si>
  <si>
    <t>发改局</t>
  </si>
  <si>
    <t>产业小型配套基础设施</t>
  </si>
  <si>
    <t>工业商贸局</t>
  </si>
  <si>
    <t>村集体经济</t>
  </si>
  <si>
    <t>榆政财农发〔2019〕38号支14.53万元&lt;整合&gt;
榆政财农发〔2019〕42号支100万元&lt;整合&gt;
榆政财农发〔2019〕52号支108万元&lt;整合&gt;
榆政财农发〔2019〕54号支35万元&lt;整合&gt;
吴政财预发〔2019〕59号支3.49万元&lt;整合&gt;
吴政财发〔2019〕25号支184.58万元&lt;专项&gt;
榆政财农发〔2019〕63号支25万元&lt;整合&gt;</t>
  </si>
  <si>
    <t>资金性质</t>
  </si>
  <si>
    <t>资金来源情况</t>
  </si>
  <si>
    <t>资金级次</t>
  </si>
  <si>
    <t>小计</t>
  </si>
  <si>
    <t>已下达资金数</t>
  </si>
  <si>
    <t>未下达资金数</t>
  </si>
  <si>
    <t>资金下达文号</t>
  </si>
  <si>
    <t>项目名称</t>
  </si>
  <si>
    <t>中央</t>
  </si>
  <si>
    <t>省级</t>
  </si>
  <si>
    <t>市级</t>
  </si>
  <si>
    <t>县级</t>
  </si>
  <si>
    <t>整合资金</t>
  </si>
  <si>
    <t>榆政财农发（2019）38号</t>
  </si>
  <si>
    <t>关于下达2019年中央水利发展资金的通知</t>
  </si>
  <si>
    <t>榆政财农发（2019）42号</t>
  </si>
  <si>
    <t>关于下达2017年秋冬农田水利建设奖励资金的通知</t>
  </si>
  <si>
    <t>榆政财农发（2019）52号</t>
  </si>
  <si>
    <t>关于下达2019年市级现代农业专项资金的通知</t>
  </si>
  <si>
    <t>榆政财农发（2019）54号</t>
  </si>
  <si>
    <t>关于下达2019年市级畜牧产业扶贫专项资金的通知</t>
  </si>
  <si>
    <t>吴政财预发（2019）59号</t>
  </si>
  <si>
    <t>关于下达2018年部分项目管理费的通知（整改）</t>
  </si>
  <si>
    <t>吴政财预发（2019）60号</t>
  </si>
  <si>
    <t>关于下达2018年市级乡村振兴农村人居环境整治奖补资金的通知（整改）</t>
  </si>
  <si>
    <t>吴政财发（2019）51号</t>
  </si>
  <si>
    <t>关于盘活2018年度财政扶贫资金的通知</t>
  </si>
  <si>
    <t>财政专项</t>
  </si>
  <si>
    <t>榆政财农发（2019）64号</t>
  </si>
  <si>
    <t>关于下达2019年中央财政专项扶贫资金（发展资金）预算的通知</t>
  </si>
  <si>
    <t>吴政财发（2019）25号</t>
  </si>
  <si>
    <t>关于下达2019年县级财政专项扶贫资金的通知</t>
  </si>
  <si>
    <t>榆政财农发（2019）63号</t>
  </si>
  <si>
    <t>关于下达2019年第一批省级农业专项资金的通知</t>
  </si>
  <si>
    <t xml:space="preserve"> </t>
  </si>
  <si>
    <t>榆政财农综发（2018）30号</t>
  </si>
  <si>
    <t>榆政财农发（2018）70号</t>
  </si>
  <si>
    <t>榆政财农发（2018）24号</t>
  </si>
  <si>
    <t>榆政财农发（2018）81号</t>
  </si>
  <si>
    <t>榆政财综发（2017）41号</t>
  </si>
  <si>
    <t>榆政财农发（2018）78号</t>
  </si>
  <si>
    <t>榆政财农发（2018）84号</t>
  </si>
  <si>
    <t>榆政财社发（2018）121号</t>
  </si>
  <si>
    <t>榆政财农发（2018）108号</t>
  </si>
</sst>
</file>

<file path=xl/styles.xml><?xml version="1.0" encoding="utf-8"?>
<styleSheet xmlns="http://schemas.openxmlformats.org/spreadsheetml/2006/main">
  <numFmts count="5">
    <numFmt numFmtId="176" formatCode="0.00_ "/>
    <numFmt numFmtId="43" formatCode="_ * #,##0.00_ ;_ * \-#,##0.00_ ;_ 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</numFmts>
  <fonts count="32">
    <font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2"/>
      <name val="黑体"/>
      <charset val="134"/>
    </font>
    <font>
      <sz val="9"/>
      <name val="宋体"/>
      <charset val="134"/>
    </font>
    <font>
      <b/>
      <sz val="9"/>
      <color theme="1"/>
      <name val="宋体"/>
      <charset val="134"/>
    </font>
    <font>
      <b/>
      <sz val="9"/>
      <name val="宋体"/>
      <charset val="134"/>
    </font>
    <font>
      <sz val="8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6"/>
      <name val="宋体"/>
      <charset val="134"/>
    </font>
    <font>
      <sz val="11"/>
      <name val="宋体"/>
      <charset val="134"/>
    </font>
    <font>
      <b/>
      <sz val="11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0061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9" tint="0.6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6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/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/>
      <diagonal/>
    </border>
    <border>
      <left style="thin">
        <color auto="true"/>
      </left>
      <right style="thin">
        <color auto="true"/>
      </right>
      <top/>
      <bottom/>
      <diagonal/>
    </border>
    <border>
      <left style="thin">
        <color auto="true"/>
      </left>
      <right style="thin">
        <color auto="true"/>
      </right>
      <top/>
      <bottom style="thin">
        <color auto="true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0" fontId="14" fillId="21" borderId="0" applyNumberFormat="false" applyBorder="false" applyAlignment="false" applyProtection="false">
      <alignment vertical="center"/>
    </xf>
    <xf numFmtId="0" fontId="14" fillId="28" borderId="0" applyNumberFormat="false" applyBorder="false" applyAlignment="false" applyProtection="false">
      <alignment vertical="center"/>
    </xf>
    <xf numFmtId="0" fontId="13" fillId="20" borderId="0" applyNumberFormat="false" applyBorder="false" applyAlignment="false" applyProtection="false">
      <alignment vertical="center"/>
    </xf>
    <xf numFmtId="0" fontId="14" fillId="24" borderId="0" applyNumberFormat="false" applyBorder="false" applyAlignment="false" applyProtection="false">
      <alignment vertical="center"/>
    </xf>
    <xf numFmtId="0" fontId="14" fillId="23" borderId="0" applyNumberFormat="false" applyBorder="false" applyAlignment="false" applyProtection="false">
      <alignment vertical="center"/>
    </xf>
    <xf numFmtId="0" fontId="13" fillId="32" borderId="0" applyNumberFormat="false" applyBorder="false" applyAlignment="false" applyProtection="false">
      <alignment vertical="center"/>
    </xf>
    <xf numFmtId="0" fontId="14" fillId="16" borderId="0" applyNumberFormat="false" applyBorder="false" applyAlignment="false" applyProtection="false">
      <alignment vertical="center"/>
    </xf>
    <xf numFmtId="0" fontId="17" fillId="0" borderId="11" applyNumberFormat="false" applyFill="false" applyAlignment="false" applyProtection="false">
      <alignment vertical="center"/>
    </xf>
    <xf numFmtId="0" fontId="22" fillId="0" borderId="0" applyNumberFormat="false" applyFill="false" applyBorder="false" applyAlignment="false" applyProtection="false">
      <alignment vertical="center"/>
    </xf>
    <xf numFmtId="0" fontId="29" fillId="0" borderId="10" applyNumberFormat="false" applyFill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23" fillId="0" borderId="8" applyNumberFormat="false" applyFill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13" fillId="29" borderId="0" applyNumberFormat="false" applyBorder="false" applyAlignment="false" applyProtection="false">
      <alignment vertical="center"/>
    </xf>
    <xf numFmtId="0" fontId="24" fillId="0" borderId="0" applyNumberFormat="false" applyFill="false" applyBorder="false" applyAlignment="false" applyProtection="false">
      <alignment vertical="center"/>
    </xf>
    <xf numFmtId="0" fontId="14" fillId="26" borderId="0" applyNumberFormat="false" applyBorder="false" applyAlignment="false" applyProtection="false">
      <alignment vertical="center"/>
    </xf>
    <xf numFmtId="0" fontId="13" fillId="27" borderId="0" applyNumberFormat="false" applyBorder="false" applyAlignment="false" applyProtection="false">
      <alignment vertical="center"/>
    </xf>
    <xf numFmtId="0" fontId="26" fillId="0" borderId="8" applyNumberFormat="false" applyFill="false" applyAlignment="false" applyProtection="false">
      <alignment vertical="center"/>
    </xf>
    <xf numFmtId="0" fontId="27" fillId="0" borderId="0" applyNumberFormat="false" applyFill="false" applyBorder="false" applyAlignment="false" applyProtection="false">
      <alignment vertical="center"/>
    </xf>
    <xf numFmtId="0" fontId="14" fillId="31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0" fontId="14" fillId="25" borderId="0" applyNumberFormat="false" applyBorder="false" applyAlignment="false" applyProtection="false">
      <alignment vertical="center"/>
    </xf>
    <xf numFmtId="0" fontId="19" fillId="18" borderId="6" applyNumberFormat="false" applyAlignment="false" applyProtection="false">
      <alignment vertical="center"/>
    </xf>
    <xf numFmtId="0" fontId="28" fillId="0" borderId="0" applyNumberFormat="false" applyFill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13" fillId="34" borderId="0" applyNumberFormat="false" applyBorder="false" applyAlignment="false" applyProtection="false">
      <alignment vertical="center"/>
    </xf>
    <xf numFmtId="0" fontId="14" fillId="30" borderId="0" applyNumberFormat="false" applyBorder="false" applyAlignment="false" applyProtection="false">
      <alignment vertical="center"/>
    </xf>
    <xf numFmtId="0" fontId="13" fillId="35" borderId="0" applyNumberFormat="false" applyBorder="false" applyAlignment="false" applyProtection="false">
      <alignment vertical="center"/>
    </xf>
    <xf numFmtId="0" fontId="18" fillId="17" borderId="6" applyNumberFormat="false" applyAlignment="false" applyProtection="false">
      <alignment vertical="center"/>
    </xf>
    <xf numFmtId="0" fontId="20" fillId="18" borderId="7" applyNumberFormat="false" applyAlignment="false" applyProtection="false">
      <alignment vertical="center"/>
    </xf>
    <xf numFmtId="0" fontId="30" fillId="36" borderId="12" applyNumberFormat="false" applyAlignment="false" applyProtection="false">
      <alignment vertical="center"/>
    </xf>
    <xf numFmtId="0" fontId="31" fillId="0" borderId="13" applyNumberFormat="false" applyFill="false" applyAlignment="false" applyProtection="false">
      <alignment vertical="center"/>
    </xf>
    <xf numFmtId="0" fontId="13" fillId="37" borderId="0" applyNumberFormat="false" applyBorder="false" applyAlignment="false" applyProtection="false">
      <alignment vertical="center"/>
    </xf>
    <xf numFmtId="0" fontId="13" fillId="33" borderId="0" applyNumberFormat="false" applyBorder="false" applyAlignment="false" applyProtection="false">
      <alignment vertical="center"/>
    </xf>
    <xf numFmtId="0" fontId="0" fillId="22" borderId="9" applyNumberFormat="false" applyFont="false" applyAlignment="false" applyProtection="false">
      <alignment vertical="center"/>
    </xf>
    <xf numFmtId="0" fontId="25" fillId="0" borderId="0" applyNumberFormat="false" applyFill="false" applyBorder="false" applyAlignment="false" applyProtection="false">
      <alignment vertical="center"/>
    </xf>
    <xf numFmtId="0" fontId="21" fillId="19" borderId="0" applyNumberFormat="false" applyBorder="false" applyAlignment="false" applyProtection="false">
      <alignment vertical="center"/>
    </xf>
    <xf numFmtId="0" fontId="17" fillId="0" borderId="0" applyNumberFormat="false" applyFill="false" applyBorder="false" applyAlignment="false" applyProtection="false">
      <alignment vertical="center"/>
    </xf>
    <xf numFmtId="0" fontId="13" fillId="15" borderId="0" applyNumberFormat="false" applyBorder="false" applyAlignment="false" applyProtection="false">
      <alignment vertical="center"/>
    </xf>
    <xf numFmtId="0" fontId="16" fillId="14" borderId="0" applyNumberFormat="false" applyBorder="false" applyAlignment="false" applyProtection="false">
      <alignment vertical="center"/>
    </xf>
    <xf numFmtId="0" fontId="14" fillId="13" borderId="0" applyNumberFormat="false" applyBorder="false" applyAlignment="false" applyProtection="false">
      <alignment vertical="center"/>
    </xf>
    <xf numFmtId="0" fontId="15" fillId="12" borderId="0" applyNumberFormat="false" applyBorder="false" applyAlignment="false" applyProtection="false">
      <alignment vertical="center"/>
    </xf>
    <xf numFmtId="0" fontId="13" fillId="11" borderId="0" applyNumberFormat="false" applyBorder="false" applyAlignment="false" applyProtection="false">
      <alignment vertical="center"/>
    </xf>
    <xf numFmtId="0" fontId="14" fillId="10" borderId="0" applyNumberFormat="false" applyBorder="false" applyAlignment="false" applyProtection="false">
      <alignment vertical="center"/>
    </xf>
    <xf numFmtId="0" fontId="13" fillId="9" borderId="0" applyNumberFormat="false" applyBorder="false" applyAlignment="false" applyProtection="false">
      <alignment vertical="center"/>
    </xf>
    <xf numFmtId="0" fontId="14" fillId="8" borderId="0" applyNumberFormat="false" applyBorder="false" applyAlignment="false" applyProtection="false">
      <alignment vertical="center"/>
    </xf>
    <xf numFmtId="0" fontId="13" fillId="7" borderId="0" applyNumberFormat="false" applyBorder="false" applyAlignment="false" applyProtection="false">
      <alignment vertical="center"/>
    </xf>
  </cellStyleXfs>
  <cellXfs count="33">
    <xf numFmtId="0" fontId="0" fillId="0" borderId="0" xfId="0">
      <alignment vertical="center"/>
    </xf>
    <xf numFmtId="0" fontId="0" fillId="0" borderId="0" xfId="0" applyFill="true">
      <alignment vertical="center"/>
    </xf>
    <xf numFmtId="0" fontId="0" fillId="2" borderId="0" xfId="0" applyFill="true">
      <alignment vertical="center"/>
    </xf>
    <xf numFmtId="0" fontId="0" fillId="3" borderId="0" xfId="0" applyFill="true">
      <alignment vertical="center"/>
    </xf>
    <xf numFmtId="0" fontId="0" fillId="4" borderId="0" xfId="0" applyFill="true">
      <alignment vertical="center"/>
    </xf>
    <xf numFmtId="0" fontId="0" fillId="5" borderId="0" xfId="0" applyFill="true">
      <alignment vertical="center"/>
    </xf>
    <xf numFmtId="0" fontId="0" fillId="6" borderId="0" xfId="0" applyFill="true">
      <alignment vertical="center"/>
    </xf>
    <xf numFmtId="0" fontId="1" fillId="0" borderId="0" xfId="0" applyFont="true">
      <alignment vertical="center"/>
    </xf>
    <xf numFmtId="176" fontId="2" fillId="0" borderId="1" xfId="0" applyNumberFormat="true" applyFont="true" applyFill="true" applyBorder="true" applyAlignment="true">
      <alignment horizontal="center" vertical="center" wrapText="true"/>
    </xf>
    <xf numFmtId="0" fontId="2" fillId="0" borderId="1" xfId="0" applyFont="true" applyFill="true" applyBorder="true" applyAlignment="true">
      <alignment horizontal="center" vertical="center" wrapText="true"/>
    </xf>
    <xf numFmtId="0" fontId="3" fillId="0" borderId="1" xfId="0" applyFont="true" applyFill="true" applyBorder="true" applyAlignment="true">
      <alignment horizontal="center" vertical="center" wrapText="true"/>
    </xf>
    <xf numFmtId="176" fontId="3" fillId="0" borderId="1" xfId="0" applyNumberFormat="true" applyFont="true" applyFill="true" applyBorder="true" applyAlignment="true">
      <alignment horizontal="center" vertical="center" wrapText="true"/>
    </xf>
    <xf numFmtId="0" fontId="3" fillId="0" borderId="1" xfId="0" applyNumberFormat="true" applyFont="true" applyFill="true" applyBorder="true" applyAlignment="true">
      <alignment horizontal="center" vertical="center" wrapText="true"/>
    </xf>
    <xf numFmtId="0" fontId="4" fillId="0" borderId="1" xfId="0" applyFont="true" applyFill="true" applyBorder="true" applyAlignment="true">
      <alignment horizontal="center" vertical="center" wrapText="true"/>
    </xf>
    <xf numFmtId="0" fontId="4" fillId="0" borderId="1" xfId="0" applyFont="true" applyBorder="true" applyAlignment="true">
      <alignment vertical="center" wrapText="true"/>
    </xf>
    <xf numFmtId="0" fontId="5" fillId="0" borderId="1" xfId="0" applyFont="true" applyFill="true" applyBorder="true" applyAlignment="true">
      <alignment horizontal="center" vertical="center" wrapText="true"/>
    </xf>
    <xf numFmtId="0" fontId="5" fillId="0" borderId="1" xfId="0" applyNumberFormat="true" applyFont="true" applyFill="true" applyBorder="true" applyAlignment="true">
      <alignment horizontal="center" vertical="center" wrapText="true"/>
    </xf>
    <xf numFmtId="0" fontId="5" fillId="0" borderId="1" xfId="0" applyFont="true" applyFill="true" applyBorder="true" applyAlignment="true">
      <alignment vertical="center" wrapText="true"/>
    </xf>
    <xf numFmtId="0" fontId="6" fillId="0" borderId="0" xfId="0" applyFont="true">
      <alignment vertical="center"/>
    </xf>
    <xf numFmtId="0" fontId="0" fillId="0" borderId="0" xfId="0" applyFont="true" applyFill="true">
      <alignment vertical="center"/>
    </xf>
    <xf numFmtId="0" fontId="7" fillId="0" borderId="0" xfId="0" applyFont="true" applyFill="true" applyBorder="true" applyAlignment="true">
      <alignment horizontal="left" vertical="center"/>
    </xf>
    <xf numFmtId="0" fontId="0" fillId="0" borderId="0" xfId="0" applyFill="true" applyBorder="true" applyAlignment="true">
      <alignment horizontal="center" vertical="center"/>
    </xf>
    <xf numFmtId="0" fontId="8" fillId="0" borderId="0" xfId="0" applyFont="true" applyFill="true" applyAlignment="true">
      <alignment horizontal="center" vertical="center" wrapText="true"/>
    </xf>
    <xf numFmtId="0" fontId="8" fillId="0" borderId="0" xfId="0" applyFont="true" applyFill="true" applyAlignment="true" applyProtection="true">
      <alignment horizontal="center" vertical="center" wrapText="true"/>
      <protection locked="false"/>
    </xf>
    <xf numFmtId="0" fontId="8" fillId="0" borderId="0" xfId="0" applyFont="true" applyFill="true" applyBorder="true" applyAlignment="true" applyProtection="true">
      <alignment horizontal="center" vertical="center" wrapText="true"/>
      <protection locked="false"/>
    </xf>
    <xf numFmtId="0" fontId="9" fillId="0" borderId="0" xfId="0" applyFont="true" applyFill="true" applyBorder="true" applyAlignment="true" applyProtection="true">
      <alignment horizontal="right" vertical="center" wrapText="true"/>
      <protection locked="false"/>
    </xf>
    <xf numFmtId="0" fontId="10" fillId="0" borderId="1" xfId="0" applyFont="true" applyFill="true" applyBorder="true" applyAlignment="true" applyProtection="true">
      <alignment horizontal="center" vertical="center" wrapText="true"/>
      <protection locked="false"/>
    </xf>
    <xf numFmtId="0" fontId="10" fillId="0" borderId="2" xfId="0" applyFont="true" applyFill="true" applyBorder="true" applyAlignment="true" applyProtection="true">
      <alignment horizontal="center" vertical="center" wrapText="true"/>
      <protection locked="false"/>
    </xf>
    <xf numFmtId="0" fontId="11" fillId="0" borderId="1" xfId="0" applyFont="true" applyFill="true" applyBorder="true" applyAlignment="true" applyProtection="true">
      <alignment horizontal="center" vertical="center" wrapText="true"/>
      <protection locked="false"/>
    </xf>
    <xf numFmtId="0" fontId="12" fillId="0" borderId="3" xfId="0" applyFont="true" applyFill="true" applyBorder="true" applyAlignment="true" applyProtection="true">
      <alignment horizontal="center" vertical="center" wrapText="true"/>
      <protection locked="false"/>
    </xf>
    <xf numFmtId="0" fontId="12" fillId="0" borderId="1" xfId="0" applyFont="true" applyFill="true" applyBorder="true" applyAlignment="true" applyProtection="true">
      <alignment horizontal="center" vertical="center" wrapText="true"/>
      <protection locked="false"/>
    </xf>
    <xf numFmtId="0" fontId="12" fillId="0" borderId="4" xfId="0" applyFont="true" applyFill="true" applyBorder="true" applyAlignment="true" applyProtection="true">
      <alignment horizontal="center" vertical="center" wrapText="true"/>
      <protection locked="false"/>
    </xf>
    <xf numFmtId="0" fontId="12" fillId="0" borderId="5" xfId="0" applyFont="true" applyFill="true" applyBorder="true" applyAlignment="true" applyProtection="true">
      <alignment horizontal="center" vertical="center" wrapText="true"/>
      <protection locked="false"/>
    </xf>
  </cellXfs>
  <cellStyles count="49">
    <cellStyle name="常规" xfId="0" builtinId="0"/>
    <cellStyle name="40% - 强调文字颜色 6" xfId="1" builtinId="51"/>
    <cellStyle name="20% - 强调文字颜色 6" xfId="2" builtinId="50"/>
    <cellStyle name="强调文字颜色 6" xfId="3" builtinId="49"/>
    <cellStyle name="40% - 强调文字颜色 5" xfId="4" builtinId="47"/>
    <cellStyle name="20% - 强调文字颜色 5" xfId="5" builtinId="46"/>
    <cellStyle name="强调文字颜色 5" xfId="6" builtinId="45"/>
    <cellStyle name="40% - 强调文字颜色 4" xfId="7" builtinId="43"/>
    <cellStyle name="标题 3" xfId="8" builtinId="18"/>
    <cellStyle name="解释性文本" xfId="9" builtinId="53"/>
    <cellStyle name="汇总" xfId="10" builtinId="25"/>
    <cellStyle name="百分比" xfId="11" builtinId="5"/>
    <cellStyle name="千位分隔" xfId="12" builtinId="3"/>
    <cellStyle name="标题 2" xfId="13" builtinId="17"/>
    <cellStyle name="货币[0]" xfId="14" builtinId="7"/>
    <cellStyle name="60% - 强调文字颜色 4" xfId="15" builtinId="44"/>
    <cellStyle name="警告文本" xfId="16" builtinId="11"/>
    <cellStyle name="20% - 强调文字颜色 2" xfId="17" builtinId="34"/>
    <cellStyle name="60% - 强调文字颜色 5" xfId="18" builtinId="48"/>
    <cellStyle name="标题 1" xfId="19" builtinId="16"/>
    <cellStyle name="超链接" xfId="20" builtinId="8"/>
    <cellStyle name="20% - 强调文字颜色 3" xfId="21" builtinId="38"/>
    <cellStyle name="货币" xfId="22" builtinId="4"/>
    <cellStyle name="20% - 强调文字颜色 4" xfId="23" builtinId="42"/>
    <cellStyle name="计算" xfId="24" builtinId="22"/>
    <cellStyle name="已访问的超链接" xfId="25" builtinId="9"/>
    <cellStyle name="千位分隔[0]" xfId="26" builtinId="6"/>
    <cellStyle name="强调文字颜色 4" xfId="27" builtinId="41"/>
    <cellStyle name="40% - 强调文字颜色 3" xfId="28" builtinId="39"/>
    <cellStyle name="60% - 强调文字颜色 6" xfId="29" builtinId="52"/>
    <cellStyle name="输入" xfId="30" builtinId="20"/>
    <cellStyle name="输出" xfId="31" builtinId="21"/>
    <cellStyle name="检查单元格" xfId="32" builtinId="23"/>
    <cellStyle name="链接单元格" xfId="33" builtinId="24"/>
    <cellStyle name="60% - 强调文字颜色 1" xfId="34" builtinId="32"/>
    <cellStyle name="60% - 强调文字颜色 3" xfId="35" builtinId="40"/>
    <cellStyle name="注释" xfId="36" builtinId="10"/>
    <cellStyle name="标题" xfId="37" builtinId="15"/>
    <cellStyle name="好" xfId="38" builtinId="26"/>
    <cellStyle name="标题 4" xfId="39" builtinId="19"/>
    <cellStyle name="强调文字颜色 1" xfId="40" builtinId="29"/>
    <cellStyle name="适中" xfId="41" builtinId="28"/>
    <cellStyle name="20% - 强调文字颜色 1" xfId="42" builtinId="30"/>
    <cellStyle name="差" xfId="43" builtinId="27"/>
    <cellStyle name="强调文字颜色 2" xfId="44" builtinId="33"/>
    <cellStyle name="40% - 强调文字颜色 1" xfId="45" builtinId="31"/>
    <cellStyle name="60% - 强调文字颜色 2" xfId="46" builtinId="36"/>
    <cellStyle name="40% - 强调文字颜色 2" xfId="47" builtinId="35"/>
    <cellStyle name="强调文字颜色 3" xfId="48" builtinId="37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9525</xdr:colOff>
      <xdr:row>0</xdr:row>
      <xdr:rowOff>9525</xdr:rowOff>
    </xdr:from>
    <xdr:to>
      <xdr:col>8</xdr:col>
      <xdr:colOff>664845</xdr:colOff>
      <xdr:row>48</xdr:row>
      <xdr:rowOff>154305</xdr:rowOff>
    </xdr:to>
    <xdr:pic>
      <xdr:nvPicPr>
        <xdr:cNvPr id="2" name="图片 1"/>
        <xdr:cNvPicPr>
          <a:picLocks noChangeAspect="true"/>
        </xdr:cNvPicPr>
      </xdr:nvPicPr>
      <xdr:blipFill>
        <a:blip r:embed="rId1"/>
        <a:srcRect t="5834" b="17507"/>
        <a:stretch>
          <a:fillRect/>
        </a:stretch>
      </xdr:blipFill>
      <xdr:spPr>
        <a:xfrm>
          <a:off x="9525" y="9525"/>
          <a:ext cx="6141720" cy="83743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true"/>
  </sheetPr>
  <dimension ref="A2:D10"/>
  <sheetViews>
    <sheetView zoomScale="115" zoomScaleNormal="115" workbookViewId="0">
      <selection activeCell="D10" sqref="D10"/>
    </sheetView>
  </sheetViews>
  <sheetFormatPr defaultColWidth="9" defaultRowHeight="13.5" outlineLevelCol="3"/>
  <cols>
    <col min="1" max="3" width="28.25" style="1" customWidth="true"/>
    <col min="4" max="4" width="48.2916666666667" style="1" customWidth="true"/>
    <col min="5" max="16384" width="9" style="1"/>
  </cols>
  <sheetData>
    <row r="2" ht="19" customHeight="true" spans="1:2">
      <c r="A2" s="20" t="s">
        <v>0</v>
      </c>
      <c r="B2" s="21"/>
    </row>
    <row r="3" spans="1:4">
      <c r="A3" s="22" t="s">
        <v>1</v>
      </c>
      <c r="B3" s="22"/>
      <c r="C3" s="22"/>
      <c r="D3" s="22"/>
    </row>
    <row r="4" spans="1:4">
      <c r="A4" s="22"/>
      <c r="B4" s="22"/>
      <c r="C4" s="22"/>
      <c r="D4" s="22"/>
    </row>
    <row r="5" spans="1:4">
      <c r="A5" s="22"/>
      <c r="B5" s="22"/>
      <c r="C5" s="22"/>
      <c r="D5" s="22"/>
    </row>
    <row r="6" ht="20.25" spans="1:4">
      <c r="A6" s="23"/>
      <c r="B6" s="24"/>
      <c r="D6" s="25" t="s">
        <v>2</v>
      </c>
    </row>
    <row r="7" s="19" customFormat="true" ht="42" customHeight="true" spans="1:4">
      <c r="A7" s="26" t="s">
        <v>3</v>
      </c>
      <c r="B7" s="27" t="s">
        <v>4</v>
      </c>
      <c r="C7" s="26" t="s">
        <v>5</v>
      </c>
      <c r="D7" s="26" t="s">
        <v>6</v>
      </c>
    </row>
    <row r="8" s="19" customFormat="true" ht="42" customHeight="true" spans="1:4">
      <c r="A8" s="28" t="s">
        <v>7</v>
      </c>
      <c r="B8" s="28">
        <f>SUM(B9:B10)</f>
        <v>253.1</v>
      </c>
      <c r="C8" s="28"/>
      <c r="D8" s="28" t="s">
        <v>8</v>
      </c>
    </row>
    <row r="9" s="19" customFormat="true" ht="42" customHeight="true" spans="1:4">
      <c r="A9" s="30" t="s">
        <v>9</v>
      </c>
      <c r="B9" s="30">
        <f>0.85+7.25</f>
        <v>8.1</v>
      </c>
      <c r="C9" s="30" t="s">
        <v>10</v>
      </c>
      <c r="D9" s="30" t="s">
        <v>11</v>
      </c>
    </row>
    <row r="10" s="19" customFormat="true" ht="42" customHeight="true" spans="1:4">
      <c r="A10" s="30" t="s">
        <v>12</v>
      </c>
      <c r="B10" s="30">
        <v>245</v>
      </c>
      <c r="C10" s="30" t="s">
        <v>13</v>
      </c>
      <c r="D10" s="30" t="s">
        <v>14</v>
      </c>
    </row>
  </sheetData>
  <mergeCells count="1">
    <mergeCell ref="A3:D5"/>
  </mergeCells>
  <pageMargins left="0.66875" right="0.393055555555556" top="0.471527777777778" bottom="0.354166666666667" header="0.511805555555556" footer="0.511805555555556"/>
  <pageSetup paperSize="9" fitToHeight="0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16"/>
  <sheetViews>
    <sheetView tabSelected="1" workbookViewId="0">
      <selection activeCell="F13" sqref="F13"/>
    </sheetView>
  </sheetViews>
  <sheetFormatPr defaultColWidth="9" defaultRowHeight="13.5" outlineLevelCol="3"/>
  <cols>
    <col min="1" max="1" width="28.25" style="1" customWidth="true"/>
    <col min="2" max="2" width="23.25" style="1" customWidth="true"/>
    <col min="3" max="3" width="28.25" style="1" customWidth="true"/>
    <col min="4" max="4" width="51.7583333333333" style="1" customWidth="true"/>
    <col min="5" max="16383" width="9" style="1"/>
  </cols>
  <sheetData>
    <row r="1" s="1" customFormat="true"/>
    <row r="2" s="1" customFormat="true" ht="19" customHeight="true" spans="1:2">
      <c r="A2" s="20" t="s">
        <v>15</v>
      </c>
      <c r="B2" s="21"/>
    </row>
    <row r="3" s="1" customFormat="true" spans="1:4">
      <c r="A3" s="22" t="s">
        <v>16</v>
      </c>
      <c r="B3" s="22"/>
      <c r="C3" s="22"/>
      <c r="D3" s="22"/>
    </row>
    <row r="4" s="1" customFormat="true" spans="1:4">
      <c r="A4" s="22"/>
      <c r="B4" s="22"/>
      <c r="C4" s="22"/>
      <c r="D4" s="22"/>
    </row>
    <row r="5" s="1" customFormat="true" spans="1:4">
      <c r="A5" s="22"/>
      <c r="B5" s="22"/>
      <c r="C5" s="22"/>
      <c r="D5" s="22"/>
    </row>
    <row r="6" s="1" customFormat="true" ht="20.25" spans="1:4">
      <c r="A6" s="23"/>
      <c r="B6" s="24"/>
      <c r="D6" s="25" t="s">
        <v>2</v>
      </c>
    </row>
    <row r="7" s="19" customFormat="true" ht="31" customHeight="true" spans="1:4">
      <c r="A7" s="26" t="s">
        <v>3</v>
      </c>
      <c r="B7" s="27" t="s">
        <v>4</v>
      </c>
      <c r="C7" s="26" t="s">
        <v>5</v>
      </c>
      <c r="D7" s="26" t="s">
        <v>6</v>
      </c>
    </row>
    <row r="8" s="19" customFormat="true" ht="31" customHeight="true" spans="1:4">
      <c r="A8" s="28" t="s">
        <v>7</v>
      </c>
      <c r="B8" s="28">
        <f>B9+B12+B16+B14+B15</f>
        <v>2204.63</v>
      </c>
      <c r="C8" s="28"/>
      <c r="D8" s="28" t="s">
        <v>17</v>
      </c>
    </row>
    <row r="9" s="19" customFormat="true" ht="31" customHeight="true" spans="1:4">
      <c r="A9" s="29" t="s">
        <v>18</v>
      </c>
      <c r="B9" s="29">
        <f>160.45+43.2+85.88</f>
        <v>289.53</v>
      </c>
      <c r="C9" s="30" t="s">
        <v>19</v>
      </c>
      <c r="D9" s="30" t="s">
        <v>20</v>
      </c>
    </row>
    <row r="10" s="19" customFormat="true" ht="31" customHeight="true" spans="1:4">
      <c r="A10" s="31"/>
      <c r="B10" s="31"/>
      <c r="C10" s="30" t="s">
        <v>21</v>
      </c>
      <c r="D10" s="30" t="s">
        <v>22</v>
      </c>
    </row>
    <row r="11" s="19" customFormat="true" ht="31" customHeight="true" spans="1:4">
      <c r="A11" s="32"/>
      <c r="B11" s="32"/>
      <c r="C11" s="30" t="s">
        <v>23</v>
      </c>
      <c r="D11" s="30" t="s">
        <v>24</v>
      </c>
    </row>
    <row r="12" s="19" customFormat="true" ht="31" customHeight="true" spans="1:4">
      <c r="A12" s="29" t="s">
        <v>9</v>
      </c>
      <c r="B12" s="29">
        <f>357.3+74</f>
        <v>431.3</v>
      </c>
      <c r="C12" s="30" t="s">
        <v>25</v>
      </c>
      <c r="D12" s="30" t="s">
        <v>26</v>
      </c>
    </row>
    <row r="13" s="19" customFormat="true" ht="31" customHeight="true" spans="1:4">
      <c r="A13" s="32"/>
      <c r="B13" s="32"/>
      <c r="C13" s="30" t="s">
        <v>27</v>
      </c>
      <c r="D13" s="30" t="s">
        <v>28</v>
      </c>
    </row>
    <row r="14" s="19" customFormat="true" ht="28" customHeight="true" spans="1:4">
      <c r="A14" s="30" t="s">
        <v>29</v>
      </c>
      <c r="B14" s="30">
        <v>965.2</v>
      </c>
      <c r="C14" s="30" t="s">
        <v>30</v>
      </c>
      <c r="D14" s="30" t="s">
        <v>31</v>
      </c>
    </row>
    <row r="15" s="19" customFormat="true" ht="28" customHeight="true" spans="1:4">
      <c r="A15" s="30" t="s">
        <v>32</v>
      </c>
      <c r="B15" s="30">
        <v>48</v>
      </c>
      <c r="C15" s="30" t="s">
        <v>33</v>
      </c>
      <c r="D15" s="30" t="s">
        <v>14</v>
      </c>
    </row>
    <row r="16" s="19" customFormat="true" ht="99" customHeight="true" spans="1:4">
      <c r="A16" s="30" t="s">
        <v>34</v>
      </c>
      <c r="B16" s="30">
        <v>470.6</v>
      </c>
      <c r="C16" s="30" t="s">
        <v>35</v>
      </c>
      <c r="D16" s="30" t="s">
        <v>36</v>
      </c>
    </row>
  </sheetData>
  <mergeCells count="5">
    <mergeCell ref="A9:A11"/>
    <mergeCell ref="A12:A13"/>
    <mergeCell ref="B9:B11"/>
    <mergeCell ref="B12:B13"/>
    <mergeCell ref="A3:D5"/>
  </mergeCells>
  <pageMargins left="0.75" right="0.75" top="0.826388888888889" bottom="0.747916666666667" header="0.5" footer="0.5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17"/>
  <sheetViews>
    <sheetView workbookViewId="0">
      <selection activeCell="N6" sqref="N6"/>
    </sheetView>
  </sheetViews>
  <sheetFormatPr defaultColWidth="9" defaultRowHeight="19" customHeight="true"/>
  <cols>
    <col min="1" max="1" width="7.125" customWidth="true"/>
    <col min="2" max="2" width="18.25" customWidth="true"/>
    <col min="3" max="3" width="42" customWidth="true"/>
    <col min="4" max="7" width="6.375" hidden="true" customWidth="true"/>
    <col min="8" max="9" width="9" hidden="true" customWidth="true"/>
    <col min="10" max="10" width="6.75" customWidth="true"/>
    <col min="11" max="13" width="7.375" customWidth="true"/>
    <col min="14" max="14" width="5.875" customWidth="true"/>
    <col min="15" max="15" width="5.375" customWidth="true"/>
    <col min="16" max="16" width="7.375" customWidth="true"/>
    <col min="17" max="18" width="6.375" customWidth="true"/>
    <col min="19" max="19" width="5.125" customWidth="true"/>
  </cols>
  <sheetData>
    <row r="1" customHeight="true" spans="1:19">
      <c r="A1" s="8" t="s">
        <v>37</v>
      </c>
      <c r="B1" s="9" t="s">
        <v>38</v>
      </c>
      <c r="C1" s="9"/>
      <c r="D1" s="8" t="s">
        <v>39</v>
      </c>
      <c r="E1" s="8"/>
      <c r="F1" s="8"/>
      <c r="G1" s="8"/>
      <c r="H1" s="8" t="s">
        <v>40</v>
      </c>
      <c r="I1" s="8" t="s">
        <v>41</v>
      </c>
      <c r="J1" s="8" t="s">
        <v>42</v>
      </c>
      <c r="K1" s="8" t="s">
        <v>18</v>
      </c>
      <c r="L1" s="8" t="s">
        <v>34</v>
      </c>
      <c r="M1" s="8" t="s">
        <v>29</v>
      </c>
      <c r="N1" s="8" t="s">
        <v>32</v>
      </c>
      <c r="O1" s="8" t="s">
        <v>12</v>
      </c>
      <c r="P1" s="8" t="s">
        <v>9</v>
      </c>
      <c r="Q1" s="8"/>
      <c r="R1" s="8"/>
      <c r="S1" s="8"/>
    </row>
    <row r="2" customHeight="true" spans="1:19">
      <c r="A2" s="8"/>
      <c r="B2" s="8" t="s">
        <v>43</v>
      </c>
      <c r="C2" s="8" t="s">
        <v>44</v>
      </c>
      <c r="D2" s="8" t="s">
        <v>45</v>
      </c>
      <c r="E2" s="8" t="s">
        <v>46</v>
      </c>
      <c r="F2" s="8" t="s">
        <v>47</v>
      </c>
      <c r="G2" s="8" t="s">
        <v>48</v>
      </c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</row>
    <row r="3" customHeight="true" spans="1:19">
      <c r="A3" s="10" t="s">
        <v>49</v>
      </c>
      <c r="B3" s="10" t="s">
        <v>50</v>
      </c>
      <c r="C3" s="11" t="s">
        <v>51</v>
      </c>
      <c r="D3" s="12">
        <v>109</v>
      </c>
      <c r="E3" s="12"/>
      <c r="F3" s="12"/>
      <c r="G3" s="12"/>
      <c r="H3" s="12">
        <v>109</v>
      </c>
      <c r="I3" s="12"/>
      <c r="J3" s="12">
        <f>H3-I3</f>
        <v>109</v>
      </c>
      <c r="K3" s="12">
        <v>57.87</v>
      </c>
      <c r="L3" s="12">
        <v>14.53</v>
      </c>
      <c r="M3" s="12"/>
      <c r="N3" s="12"/>
      <c r="O3" s="12"/>
      <c r="P3" s="12">
        <v>36.6</v>
      </c>
      <c r="Q3" s="12"/>
      <c r="R3" s="12">
        <f ca="1">SUM(K3:Q3:Q3)</f>
        <v>109</v>
      </c>
      <c r="S3" s="12">
        <f ca="1">J3-R3</f>
        <v>0</v>
      </c>
    </row>
    <row r="4" customHeight="true" spans="1:19">
      <c r="A4" s="10" t="s">
        <v>49</v>
      </c>
      <c r="B4" s="10" t="s">
        <v>52</v>
      </c>
      <c r="C4" s="11" t="s">
        <v>53</v>
      </c>
      <c r="D4" s="12"/>
      <c r="E4" s="12"/>
      <c r="F4" s="12">
        <v>100</v>
      </c>
      <c r="G4" s="12"/>
      <c r="H4" s="12">
        <v>100</v>
      </c>
      <c r="I4" s="12"/>
      <c r="J4" s="12">
        <f t="shared" ref="J4:J9" si="0">H4-I4</f>
        <v>100</v>
      </c>
      <c r="K4" s="12"/>
      <c r="L4" s="12">
        <v>100</v>
      </c>
      <c r="M4" s="12"/>
      <c r="N4" s="12"/>
      <c r="O4" s="12"/>
      <c r="P4" s="12"/>
      <c r="Q4" s="12"/>
      <c r="R4" s="12">
        <f ca="1" t="shared" ref="R4:R9" si="1">SUM(K4:Q4:Q4)</f>
        <v>100</v>
      </c>
      <c r="S4" s="12">
        <f ca="1" t="shared" ref="S4:S9" si="2">J4-R4</f>
        <v>0</v>
      </c>
    </row>
    <row r="5" customHeight="true" spans="1:19">
      <c r="A5" s="10" t="s">
        <v>49</v>
      </c>
      <c r="B5" s="10" t="s">
        <v>54</v>
      </c>
      <c r="C5" s="11" t="s">
        <v>55</v>
      </c>
      <c r="D5" s="12"/>
      <c r="E5" s="12"/>
      <c r="F5" s="12">
        <v>108</v>
      </c>
      <c r="G5" s="12"/>
      <c r="H5" s="12">
        <v>108</v>
      </c>
      <c r="I5" s="12"/>
      <c r="J5" s="12">
        <f t="shared" si="0"/>
        <v>108</v>
      </c>
      <c r="K5" s="12"/>
      <c r="L5" s="12">
        <v>108</v>
      </c>
      <c r="M5" s="12"/>
      <c r="N5" s="12"/>
      <c r="O5" s="12"/>
      <c r="P5" s="12"/>
      <c r="Q5" s="12"/>
      <c r="R5" s="12">
        <f ca="1" t="shared" si="1"/>
        <v>108</v>
      </c>
      <c r="S5" s="12">
        <f ca="1" t="shared" si="2"/>
        <v>0</v>
      </c>
    </row>
    <row r="6" customHeight="true" spans="1:19">
      <c r="A6" s="10" t="s">
        <v>49</v>
      </c>
      <c r="B6" s="10" t="s">
        <v>56</v>
      </c>
      <c r="C6" s="11" t="s">
        <v>57</v>
      </c>
      <c r="D6" s="12"/>
      <c r="E6" s="12"/>
      <c r="F6" s="12">
        <v>35</v>
      </c>
      <c r="G6" s="12"/>
      <c r="H6" s="12">
        <v>35</v>
      </c>
      <c r="I6" s="12"/>
      <c r="J6" s="12">
        <f t="shared" si="0"/>
        <v>35</v>
      </c>
      <c r="K6" s="12"/>
      <c r="L6" s="12">
        <v>35</v>
      </c>
      <c r="M6" s="12"/>
      <c r="N6" s="12"/>
      <c r="O6" s="12"/>
      <c r="P6" s="12"/>
      <c r="Q6" s="12"/>
      <c r="R6" s="12">
        <f ca="1" t="shared" si="1"/>
        <v>35</v>
      </c>
      <c r="S6" s="12">
        <f ca="1" t="shared" si="2"/>
        <v>0</v>
      </c>
    </row>
    <row r="7" customHeight="true" spans="1:19">
      <c r="A7" s="10" t="s">
        <v>49</v>
      </c>
      <c r="B7" s="10" t="s">
        <v>58</v>
      </c>
      <c r="C7" s="11" t="s">
        <v>59</v>
      </c>
      <c r="D7" s="12"/>
      <c r="E7" s="12"/>
      <c r="F7" s="12"/>
      <c r="G7" s="12">
        <v>27.04</v>
      </c>
      <c r="H7" s="12">
        <v>27.04</v>
      </c>
      <c r="I7" s="12">
        <v>23.55</v>
      </c>
      <c r="J7" s="12">
        <f t="shared" si="0"/>
        <v>3.49</v>
      </c>
      <c r="K7" s="12"/>
      <c r="L7" s="12">
        <v>3.49</v>
      </c>
      <c r="M7" s="12"/>
      <c r="N7" s="12"/>
      <c r="O7" s="12"/>
      <c r="P7" s="12"/>
      <c r="Q7" s="12"/>
      <c r="R7" s="12">
        <f ca="1" t="shared" si="1"/>
        <v>3.49</v>
      </c>
      <c r="S7" s="12">
        <f ca="1" t="shared" si="2"/>
        <v>0</v>
      </c>
    </row>
    <row r="8" customHeight="true" spans="1:19">
      <c r="A8" s="10" t="s">
        <v>49</v>
      </c>
      <c r="B8" s="10" t="s">
        <v>60</v>
      </c>
      <c r="C8" s="11" t="s">
        <v>61</v>
      </c>
      <c r="D8" s="12"/>
      <c r="E8" s="12"/>
      <c r="F8" s="12"/>
      <c r="G8" s="12">
        <v>231.66</v>
      </c>
      <c r="H8" s="12">
        <v>231.66</v>
      </c>
      <c r="I8" s="12"/>
      <c r="J8" s="12">
        <f t="shared" si="0"/>
        <v>231.66</v>
      </c>
      <c r="K8" s="12">
        <v>231.66</v>
      </c>
      <c r="L8" s="12"/>
      <c r="M8" s="12"/>
      <c r="N8" s="12"/>
      <c r="O8" s="12"/>
      <c r="P8" s="12"/>
      <c r="Q8" s="12"/>
      <c r="R8" s="12">
        <f ca="1" t="shared" si="1"/>
        <v>231.66</v>
      </c>
      <c r="S8" s="12">
        <f ca="1" t="shared" si="2"/>
        <v>0</v>
      </c>
    </row>
    <row r="9" customHeight="true" spans="1:19">
      <c r="A9" s="10" t="s">
        <v>49</v>
      </c>
      <c r="B9" s="10" t="s">
        <v>62</v>
      </c>
      <c r="C9" s="11" t="s">
        <v>63</v>
      </c>
      <c r="D9" s="12"/>
      <c r="E9" s="12"/>
      <c r="F9" s="12"/>
      <c r="G9" s="12">
        <v>719.29</v>
      </c>
      <c r="H9" s="12">
        <v>719.29</v>
      </c>
      <c r="I9" s="12">
        <v>719.22</v>
      </c>
      <c r="J9" s="12">
        <f t="shared" si="0"/>
        <v>0.0699999999999363</v>
      </c>
      <c r="K9" s="12"/>
      <c r="L9" s="12"/>
      <c r="M9" s="12"/>
      <c r="N9" s="12"/>
      <c r="O9" s="12"/>
      <c r="P9" s="12"/>
      <c r="Q9" s="12"/>
      <c r="R9" s="12">
        <f ca="1" t="shared" si="1"/>
        <v>0</v>
      </c>
      <c r="S9" s="12">
        <f ca="1" t="shared" si="2"/>
        <v>0.0699999999999363</v>
      </c>
    </row>
    <row r="10" customHeight="true" spans="1:19">
      <c r="A10" s="13"/>
      <c r="B10" s="14"/>
      <c r="C10" s="15"/>
      <c r="D10" s="16">
        <f>SUM(D3:D9)</f>
        <v>109</v>
      </c>
      <c r="E10" s="16">
        <f t="shared" ref="E10:J10" si="3">SUM(E3:E9)</f>
        <v>0</v>
      </c>
      <c r="F10" s="16">
        <f t="shared" si="3"/>
        <v>243</v>
      </c>
      <c r="G10" s="16">
        <f t="shared" si="3"/>
        <v>977.99</v>
      </c>
      <c r="H10" s="16">
        <f t="shared" si="3"/>
        <v>1329.99</v>
      </c>
      <c r="I10" s="16">
        <f t="shared" si="3"/>
        <v>742.77</v>
      </c>
      <c r="J10" s="16">
        <f t="shared" si="3"/>
        <v>587.22</v>
      </c>
      <c r="K10" s="16">
        <f t="shared" ref="K10:S10" si="4">SUM(K3:K9)</f>
        <v>289.53</v>
      </c>
      <c r="L10" s="16">
        <f t="shared" si="4"/>
        <v>261.02</v>
      </c>
      <c r="M10" s="16">
        <f t="shared" si="4"/>
        <v>0</v>
      </c>
      <c r="N10" s="16">
        <f t="shared" si="4"/>
        <v>0</v>
      </c>
      <c r="O10" s="16">
        <f t="shared" si="4"/>
        <v>0</v>
      </c>
      <c r="P10" s="16">
        <f t="shared" si="4"/>
        <v>36.6</v>
      </c>
      <c r="Q10" s="16">
        <f t="shared" si="4"/>
        <v>0</v>
      </c>
      <c r="R10" s="16">
        <f ca="1" t="shared" si="4"/>
        <v>587.15</v>
      </c>
      <c r="S10" s="16">
        <f ca="1" t="shared" si="4"/>
        <v>0.0699999999999363</v>
      </c>
    </row>
    <row r="11" s="1" customFormat="true" customHeight="true" spans="1:19">
      <c r="A11" s="10" t="s">
        <v>64</v>
      </c>
      <c r="B11" s="10" t="s">
        <v>65</v>
      </c>
      <c r="C11" s="10" t="s">
        <v>66</v>
      </c>
      <c r="D11" s="12">
        <v>1368</v>
      </c>
      <c r="E11" s="12"/>
      <c r="F11" s="12"/>
      <c r="G11" s="12"/>
      <c r="H11" s="12">
        <f>SUM(D11:G11)</f>
        <v>1368</v>
      </c>
      <c r="I11" s="12"/>
      <c r="J11" s="12">
        <f>H11-I11</f>
        <v>1368</v>
      </c>
      <c r="K11" s="12"/>
      <c r="L11" s="12"/>
      <c r="M11" s="12">
        <v>965.2</v>
      </c>
      <c r="N11" s="12"/>
      <c r="O11" s="12"/>
      <c r="P11" s="12">
        <v>402.8</v>
      </c>
      <c r="Q11" s="12"/>
      <c r="R11" s="12">
        <f>SUM(K11:Q11)</f>
        <v>1368</v>
      </c>
      <c r="S11" s="12">
        <f>J11-R11</f>
        <v>0</v>
      </c>
    </row>
    <row r="12" s="1" customFormat="true" customHeight="true" spans="1:19">
      <c r="A12" s="10" t="s">
        <v>64</v>
      </c>
      <c r="B12" s="10" t="s">
        <v>67</v>
      </c>
      <c r="C12" s="10" t="s">
        <v>68</v>
      </c>
      <c r="D12" s="12"/>
      <c r="E12" s="12"/>
      <c r="F12" s="12"/>
      <c r="G12" s="12">
        <v>705</v>
      </c>
      <c r="H12" s="12">
        <f>SUM(D12:G12)</f>
        <v>705</v>
      </c>
      <c r="I12" s="12">
        <v>227.42</v>
      </c>
      <c r="J12" s="12">
        <f>H12-I12</f>
        <v>477.58</v>
      </c>
      <c r="K12" s="12"/>
      <c r="L12" s="12">
        <v>184.58</v>
      </c>
      <c r="M12" s="12"/>
      <c r="N12" s="12">
        <v>48</v>
      </c>
      <c r="O12" s="12">
        <v>245</v>
      </c>
      <c r="P12" s="12"/>
      <c r="Q12" s="12"/>
      <c r="R12" s="12">
        <f>SUM(K12:Q12)</f>
        <v>477.58</v>
      </c>
      <c r="S12" s="12">
        <f>J12-R12</f>
        <v>0</v>
      </c>
    </row>
    <row r="13" s="1" customFormat="true" customHeight="true" spans="1:19">
      <c r="A13" s="10" t="s">
        <v>64</v>
      </c>
      <c r="B13" s="10" t="s">
        <v>69</v>
      </c>
      <c r="C13" s="10" t="s">
        <v>70</v>
      </c>
      <c r="D13" s="12"/>
      <c r="E13" s="12">
        <v>25</v>
      </c>
      <c r="F13" s="12"/>
      <c r="G13" s="12"/>
      <c r="H13" s="12">
        <f>SUM(D13:G13)</f>
        <v>25</v>
      </c>
      <c r="I13" s="12"/>
      <c r="J13" s="12">
        <f>H13-I13</f>
        <v>25</v>
      </c>
      <c r="K13" s="12"/>
      <c r="L13" s="12">
        <v>25</v>
      </c>
      <c r="M13" s="12"/>
      <c r="N13" s="12"/>
      <c r="O13" s="12"/>
      <c r="P13" s="12"/>
      <c r="Q13" s="12"/>
      <c r="R13" s="12">
        <f>SUM(K13:Q13)</f>
        <v>25</v>
      </c>
      <c r="S13" s="12">
        <f>J13-R13</f>
        <v>0</v>
      </c>
    </row>
    <row r="14" s="1" customFormat="true" customHeight="true" spans="1:19">
      <c r="A14" s="15"/>
      <c r="B14" s="17"/>
      <c r="C14" s="15"/>
      <c r="D14" s="16">
        <f t="shared" ref="D14:J14" si="5">SUM(D11:D13)</f>
        <v>1368</v>
      </c>
      <c r="E14" s="16">
        <f t="shared" si="5"/>
        <v>25</v>
      </c>
      <c r="F14" s="16">
        <f t="shared" si="5"/>
        <v>0</v>
      </c>
      <c r="G14" s="16">
        <f t="shared" si="5"/>
        <v>705</v>
      </c>
      <c r="H14" s="16">
        <f t="shared" si="5"/>
        <v>2098</v>
      </c>
      <c r="I14" s="16">
        <f t="shared" si="5"/>
        <v>227.42</v>
      </c>
      <c r="J14" s="16">
        <f t="shared" si="5"/>
        <v>1870.58</v>
      </c>
      <c r="K14" s="16">
        <f t="shared" ref="K14:S14" si="6">SUM(K11:K13)</f>
        <v>0</v>
      </c>
      <c r="L14" s="16">
        <f t="shared" si="6"/>
        <v>209.58</v>
      </c>
      <c r="M14" s="16">
        <f t="shared" si="6"/>
        <v>965.2</v>
      </c>
      <c r="N14" s="16">
        <f t="shared" si="6"/>
        <v>48</v>
      </c>
      <c r="O14" s="16">
        <f t="shared" si="6"/>
        <v>245</v>
      </c>
      <c r="P14" s="16">
        <f t="shared" si="6"/>
        <v>402.8</v>
      </c>
      <c r="Q14" s="16">
        <f t="shared" si="6"/>
        <v>0</v>
      </c>
      <c r="R14" s="16">
        <f t="shared" si="6"/>
        <v>1870.58</v>
      </c>
      <c r="S14" s="16">
        <f t="shared" si="6"/>
        <v>0</v>
      </c>
    </row>
    <row r="15" customHeight="true" spans="1:19">
      <c r="A15" s="15"/>
      <c r="B15" s="15"/>
      <c r="C15" s="17"/>
      <c r="D15" s="16">
        <f>D10+D14</f>
        <v>1477</v>
      </c>
      <c r="E15" s="16">
        <f t="shared" ref="E15:J15" si="7">E10+E14</f>
        <v>25</v>
      </c>
      <c r="F15" s="16">
        <f t="shared" si="7"/>
        <v>243</v>
      </c>
      <c r="G15" s="16">
        <f t="shared" si="7"/>
        <v>1682.99</v>
      </c>
      <c r="H15" s="16">
        <f t="shared" si="7"/>
        <v>3427.99</v>
      </c>
      <c r="I15" s="16">
        <f t="shared" si="7"/>
        <v>970.19</v>
      </c>
      <c r="J15" s="16">
        <f t="shared" si="7"/>
        <v>2457.8</v>
      </c>
      <c r="K15" s="16">
        <f t="shared" ref="K15:S15" si="8">K10+K14</f>
        <v>289.53</v>
      </c>
      <c r="L15" s="16">
        <f t="shared" si="8"/>
        <v>470.6</v>
      </c>
      <c r="M15" s="16">
        <f t="shared" si="8"/>
        <v>965.2</v>
      </c>
      <c r="N15" s="16">
        <f t="shared" si="8"/>
        <v>48</v>
      </c>
      <c r="O15" s="16">
        <f t="shared" si="8"/>
        <v>245</v>
      </c>
      <c r="P15" s="16">
        <f t="shared" si="8"/>
        <v>439.4</v>
      </c>
      <c r="Q15" s="16">
        <f t="shared" si="8"/>
        <v>0</v>
      </c>
      <c r="R15" s="16">
        <f ca="1" t="shared" si="8"/>
        <v>2457.73</v>
      </c>
      <c r="S15" s="16">
        <f ca="1" t="shared" si="8"/>
        <v>0.0699999999999363</v>
      </c>
    </row>
    <row r="16" customHeight="true" spans="11:18">
      <c r="K16">
        <v>289.53</v>
      </c>
      <c r="L16">
        <v>470.6</v>
      </c>
      <c r="M16">
        <v>965.2</v>
      </c>
      <c r="N16">
        <v>48</v>
      </c>
      <c r="O16">
        <v>245</v>
      </c>
      <c r="P16">
        <v>439.4</v>
      </c>
      <c r="R16" s="18">
        <f>SUM(K16:Q16)</f>
        <v>2457.73</v>
      </c>
    </row>
    <row r="17" s="7" customFormat="true" customHeight="true" spans="11:16">
      <c r="K17" s="7">
        <f t="shared" ref="K17:P17" si="9">K16-K15</f>
        <v>0</v>
      </c>
      <c r="L17" s="7">
        <f t="shared" si="9"/>
        <v>0</v>
      </c>
      <c r="M17" s="7">
        <f t="shared" si="9"/>
        <v>0</v>
      </c>
      <c r="N17" s="7">
        <f t="shared" si="9"/>
        <v>0</v>
      </c>
      <c r="O17" s="7">
        <f t="shared" si="9"/>
        <v>0</v>
      </c>
      <c r="P17" s="7">
        <f t="shared" si="9"/>
        <v>0</v>
      </c>
    </row>
  </sheetData>
  <mergeCells count="16">
    <mergeCell ref="B1:C1"/>
    <mergeCell ref="D1:G1"/>
    <mergeCell ref="A15:B15"/>
    <mergeCell ref="A1:A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R1:R2"/>
    <mergeCell ref="S1:S2"/>
  </mergeCells>
  <dataValidations count="1">
    <dataValidation type="list" allowBlank="1" showInputMessage="1" showErrorMessage="1" sqref="A3 A9 A11 A15 A1:A2 A4:A6 A7:A8 A12:A13">
      <formula1>"财政专项,整合资金"</formula1>
    </dataValidation>
  </dataValidations>
  <pageMargins left="0.75" right="0.75" top="1" bottom="1" header="0.5" footer="0.5"/>
  <pageSetup paperSize="9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P8"/>
  <sheetViews>
    <sheetView workbookViewId="0">
      <selection activeCell="K10" sqref="K10"/>
    </sheetView>
  </sheetViews>
  <sheetFormatPr defaultColWidth="9" defaultRowHeight="13.5" outlineLevelRow="7"/>
  <sheetData>
    <row r="8" spans="16:16">
      <c r="P8" t="s">
        <v>71</v>
      </c>
    </row>
  </sheetData>
  <pageMargins left="0.75" right="0.75" top="1" bottom="1" header="0.5" footer="0.5"/>
  <pageSetup paperSize="9" orientation="portrait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K23"/>
  <sheetViews>
    <sheetView zoomScale="130" zoomScaleNormal="130" workbookViewId="0">
      <selection activeCell="A11" sqref="A11"/>
    </sheetView>
  </sheetViews>
  <sheetFormatPr defaultColWidth="9" defaultRowHeight="13.5"/>
  <cols>
    <col min="1" max="1" width="30.875" customWidth="true"/>
    <col min="2" max="2" width="9" style="1"/>
    <col min="4" max="4" width="11.25" customWidth="true"/>
    <col min="8" max="8" width="13.75"/>
  </cols>
  <sheetData>
    <row r="2" spans="1:11">
      <c r="A2" t="s">
        <v>72</v>
      </c>
      <c r="B2" s="2">
        <v>54</v>
      </c>
      <c r="C2" s="1"/>
      <c r="D2" s="3">
        <v>54</v>
      </c>
      <c r="H2">
        <f t="shared" ref="H2:H10" si="0">B2-C2-D2-E2-G2-F2</f>
        <v>0</v>
      </c>
      <c r="K2">
        <v>68.04</v>
      </c>
    </row>
    <row r="3" spans="1:11">
      <c r="A3" t="s">
        <v>73</v>
      </c>
      <c r="B3" s="2">
        <v>50</v>
      </c>
      <c r="C3" s="4">
        <v>50</v>
      </c>
      <c r="D3" s="3"/>
      <c r="H3">
        <f t="shared" si="0"/>
        <v>0</v>
      </c>
      <c r="K3">
        <v>37.03</v>
      </c>
    </row>
    <row r="4" spans="1:11">
      <c r="A4" t="s">
        <v>74</v>
      </c>
      <c r="B4" s="1">
        <v>20</v>
      </c>
      <c r="C4" s="1"/>
      <c r="D4" s="3">
        <v>0.98</v>
      </c>
      <c r="G4" s="2">
        <v>1.75</v>
      </c>
      <c r="H4">
        <f t="shared" si="0"/>
        <v>17.27</v>
      </c>
      <c r="K4">
        <v>98.55</v>
      </c>
    </row>
    <row r="5" spans="1:11">
      <c r="A5" t="s">
        <v>75</v>
      </c>
      <c r="B5" s="1">
        <v>965</v>
      </c>
      <c r="E5" s="6">
        <v>33.05</v>
      </c>
      <c r="F5" s="6"/>
      <c r="G5" s="2">
        <v>0.23</v>
      </c>
      <c r="H5">
        <f t="shared" si="0"/>
        <v>931.72</v>
      </c>
      <c r="K5">
        <v>87.51</v>
      </c>
    </row>
    <row r="6" spans="1:11">
      <c r="A6" t="s">
        <v>76</v>
      </c>
      <c r="B6" s="2">
        <v>200</v>
      </c>
      <c r="C6" s="5">
        <v>68.04</v>
      </c>
      <c r="D6" s="5">
        <v>37.03</v>
      </c>
      <c r="E6" s="5">
        <v>87.51</v>
      </c>
      <c r="F6" s="5"/>
      <c r="G6" s="2">
        <v>7.42</v>
      </c>
      <c r="H6">
        <f t="shared" si="0"/>
        <v>-2.66453525910038e-14</v>
      </c>
      <c r="K6">
        <v>60.8</v>
      </c>
    </row>
    <row r="7" spans="1:11">
      <c r="A7" t="s">
        <v>77</v>
      </c>
      <c r="B7" s="1">
        <v>22.5</v>
      </c>
      <c r="E7" s="6">
        <v>22.5</v>
      </c>
      <c r="F7" s="6"/>
      <c r="H7">
        <f t="shared" si="0"/>
        <v>0</v>
      </c>
      <c r="K7">
        <v>58.79</v>
      </c>
    </row>
    <row r="8" spans="1:8">
      <c r="A8" t="s">
        <v>78</v>
      </c>
      <c r="B8" s="1">
        <v>43</v>
      </c>
      <c r="D8" s="1"/>
      <c r="E8" s="6">
        <v>43</v>
      </c>
      <c r="F8" s="6"/>
      <c r="G8" s="1"/>
      <c r="H8">
        <f t="shared" si="0"/>
        <v>0</v>
      </c>
    </row>
    <row r="9" spans="1:8">
      <c r="A9" t="s">
        <v>79</v>
      </c>
      <c r="B9" s="1">
        <v>251</v>
      </c>
      <c r="H9">
        <f t="shared" si="0"/>
        <v>251</v>
      </c>
    </row>
    <row r="10" spans="1:8">
      <c r="A10" t="s">
        <v>80</v>
      </c>
      <c r="B10" s="1">
        <v>14.613</v>
      </c>
      <c r="C10" s="4">
        <v>10.8</v>
      </c>
      <c r="D10" s="3">
        <v>3.81</v>
      </c>
      <c r="H10">
        <f t="shared" si="0"/>
        <v>0.00299999999999878</v>
      </c>
    </row>
    <row r="16" spans="4:4">
      <c r="D16">
        <v>200</v>
      </c>
    </row>
    <row r="17" spans="4:4">
      <c r="D17">
        <v>54</v>
      </c>
    </row>
    <row r="18" spans="4:4">
      <c r="D18">
        <v>50</v>
      </c>
    </row>
    <row r="19" spans="4:4">
      <c r="D19">
        <v>2.73</v>
      </c>
    </row>
    <row r="20" spans="4:4">
      <c r="D20">
        <v>33.28</v>
      </c>
    </row>
    <row r="21" spans="4:4">
      <c r="D21">
        <v>22.5</v>
      </c>
    </row>
    <row r="22" spans="4:4">
      <c r="D22">
        <v>43</v>
      </c>
    </row>
    <row r="23" spans="4:4">
      <c r="D23">
        <v>14.61</v>
      </c>
    </row>
  </sheetData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1</vt:lpstr>
      <vt:lpstr>2</vt:lpstr>
      <vt:lpstr>Sheet3</vt:lpstr>
      <vt:lpstr>Sheet2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kingsoft</dc:creator>
  <cp:lastModifiedBy>D~D</cp:lastModifiedBy>
  <dcterms:created xsi:type="dcterms:W3CDTF">2018-02-27T19:14:00Z</dcterms:created>
  <dcterms:modified xsi:type="dcterms:W3CDTF">2021-09-03T08:52:04Z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2052-11.1.0.10161</vt:lpwstr>
  </property>
</Properties>
</file>