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吴堡县2019年项目库汇总表" sheetId="23" r:id="rId1"/>
    <sheet name=" 吴堡县2019年项目库明细表 " sheetId="24" r:id="rId2"/>
    <sheet name="吴堡县2020年项目库汇总表" sheetId="21" r:id="rId3"/>
    <sheet name="吴堡县2020年项目库明细表" sheetId="20" r:id="rId4"/>
    <sheet name="数据源" sheetId="22" state="hidden" r:id="rId5"/>
  </sheets>
  <externalReferences>
    <externalReference r:id="rId6"/>
    <externalReference r:id="rId7"/>
    <externalReference r:id="rId8"/>
    <externalReference r:id="rId9"/>
  </externalReferences>
  <definedNames>
    <definedName name="_xlnm._FilterDatabase" localSheetId="1" hidden="1">' 吴堡县2019年项目库明细表 '!$6:$637</definedName>
    <definedName name="_xlnm._FilterDatabase" localSheetId="3" hidden="1">吴堡县2020年项目库明细表!$6:$389</definedName>
    <definedName name="公益岗位">数据源!$D$2</definedName>
    <definedName name="危房改造">数据源!$G$2</definedName>
    <definedName name="项目管理费">数据源!$M$2</definedName>
    <definedName name="易地扶贫搬迁">数据源!$C$2:$C$3</definedName>
    <definedName name="生活条件改善">数据源!$I$2:$I$4</definedName>
    <definedName name="就业项目">数据源!$B$2:$B$5</definedName>
    <definedName name="教育扶贫">数据源!$E$2:$E$5</definedName>
    <definedName name="村公共服务">数据源!$L$2:$L$5</definedName>
    <definedName name="金融扶贫">数据源!$H$2:$H$6</definedName>
    <definedName name="综合保障性扶贫">数据源!$J$2:$J$6</definedName>
    <definedName name="健康扶贫">数据源!$F$2:$F$7</definedName>
    <definedName name="村基础设施">数据源!$K$2:$K$8</definedName>
    <definedName name="产业项目">数据源!$A$2:$A$9</definedName>
    <definedName name="_xlnm.Print_Titles" localSheetId="0">吴堡县2019年项目库汇总表!$1:$6</definedName>
    <definedName name="_xlnm.Print_Titles" localSheetId="3">吴堡县2020年项目库明细表!$1:$5</definedName>
    <definedName name="_xlnm.Print_Titles" localSheetId="1">' 吴堡县2019年项目库明细表 '!$1:$5</definedName>
    <definedName name="_xlnm.Print_Titles" localSheetId="2">吴堡县2020年项目库汇总表!$1:$6</definedName>
  </definedNames>
  <calcPr calcId="144525"/>
</workbook>
</file>

<file path=xl/sharedStrings.xml><?xml version="1.0" encoding="utf-8"?>
<sst xmlns="http://schemas.openxmlformats.org/spreadsheetml/2006/main" count="16768" uniqueCount="1699">
  <si>
    <t>附件1</t>
  </si>
  <si>
    <r>
      <rPr>
        <u/>
        <sz val="20"/>
        <color theme="1"/>
        <rFont val="方正小标宋简体"/>
        <charset val="134"/>
      </rPr>
      <t xml:space="preserve">  吴堡县 </t>
    </r>
    <r>
      <rPr>
        <sz val="20"/>
        <color theme="1"/>
        <rFont val="方正小标宋简体"/>
        <charset val="134"/>
      </rPr>
      <t>市区</t>
    </r>
    <r>
      <rPr>
        <u/>
        <sz val="20"/>
        <color theme="1"/>
        <rFont val="方正小标宋简体"/>
        <charset val="134"/>
      </rPr>
      <t xml:space="preserve"> 2019 </t>
    </r>
    <r>
      <rPr>
        <sz val="20"/>
        <color theme="1"/>
        <rFont val="方正小标宋简体"/>
        <charset val="134"/>
      </rPr>
      <t>年度县级脱贫攻坚项目库汇总表</t>
    </r>
  </si>
  <si>
    <t>填报单位（盖章）：</t>
  </si>
  <si>
    <t>序号</t>
  </si>
  <si>
    <t>项目类型</t>
  </si>
  <si>
    <t>项目个数</t>
  </si>
  <si>
    <t>项目预算总投资</t>
  </si>
  <si>
    <t>合计</t>
  </si>
  <si>
    <t>财政资金</t>
  </si>
  <si>
    <t>地方债务资金</t>
  </si>
  <si>
    <t>易地扶贫搬迁资金</t>
  </si>
  <si>
    <t>定点扶贫资金</t>
  </si>
  <si>
    <t>东西部协作资金</t>
  </si>
  <si>
    <t>社会捐赠资金</t>
  </si>
  <si>
    <t>银行贷款资金</t>
  </si>
  <si>
    <t>群众自筹</t>
  </si>
  <si>
    <t>1.财政专项扶贫资金</t>
  </si>
  <si>
    <t>2.财政涉农统筹整合资金（除财政专项扶贫资金投入以外）</t>
  </si>
  <si>
    <t>3.用于扶贫的社会事业方面的资金</t>
  </si>
  <si>
    <t>4.地方债务资金</t>
  </si>
  <si>
    <t>5.易地扶贫搬迁资金</t>
  </si>
  <si>
    <t>6.定点扶贫资金</t>
  </si>
  <si>
    <t>7.东西部协作资金</t>
  </si>
  <si>
    <t>8.社会捐赠资金</t>
  </si>
  <si>
    <t>9.银行贷款资金</t>
  </si>
  <si>
    <t>10.群众自筹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</si>
  <si>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</si>
  <si>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</si>
  <si>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</si>
  <si>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</si>
  <si>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</si>
  <si>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</si>
  <si>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</si>
  <si>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</si>
  <si>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</si>
  <si>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</si>
  <si>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</si>
  <si>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</si>
  <si>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</si>
  <si>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</si>
  <si>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</si>
  <si>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</si>
  <si>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</si>
  <si>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</si>
  <si>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</si>
  <si>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</si>
  <si>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</si>
  <si>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</si>
  <si>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</si>
  <si>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</si>
  <si>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</si>
  <si>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</si>
  <si>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</si>
  <si>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</si>
  <si>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</si>
  <si>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</si>
  <si>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</si>
  <si>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</si>
  <si>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</si>
  <si>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</si>
  <si>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</si>
  <si>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</si>
  <si>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</si>
  <si>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</si>
  <si>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</si>
  <si>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</si>
  <si>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</si>
  <si>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</si>
  <si>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</si>
  <si>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</si>
  <si>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</si>
  <si>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</si>
  <si>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</si>
  <si>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</si>
  <si>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</si>
  <si>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</si>
  <si>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</si>
  <si>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6.小型农田水利设施</t>
  </si>
  <si>
    <t>7.其他</t>
  </si>
  <si>
    <t>十二、村公共服务</t>
  </si>
  <si>
    <t>1.规划保留的村小学改造</t>
  </si>
  <si>
    <t>2.标准化卫生室</t>
  </si>
  <si>
    <t>3.幼儿园建设</t>
  </si>
  <si>
    <t>4.村级文化活动广场</t>
  </si>
  <si>
    <t>十三、项目管理费</t>
  </si>
  <si>
    <t>附件2</t>
  </si>
  <si>
    <r>
      <rPr>
        <u/>
        <sz val="28"/>
        <rFont val="方正小标宋简体"/>
        <charset val="134"/>
      </rPr>
      <t xml:space="preserve"> 吴堡 </t>
    </r>
    <r>
      <rPr>
        <sz val="28"/>
        <rFont val="方正小标宋简体"/>
        <charset val="134"/>
      </rPr>
      <t xml:space="preserve">县  </t>
    </r>
    <r>
      <rPr>
        <u/>
        <sz val="28"/>
        <rFont val="方正小标宋简体"/>
        <charset val="134"/>
      </rPr>
      <t xml:space="preserve">2019 </t>
    </r>
    <r>
      <rPr>
        <sz val="28"/>
        <rFont val="方正小标宋简体"/>
        <charset val="134"/>
      </rPr>
      <t xml:space="preserve">年度县级脱贫攻坚项目库明细表 </t>
    </r>
  </si>
  <si>
    <t>项目子类型</t>
  </si>
  <si>
    <t>项目编号</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</si>
  <si>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</si>
  <si>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</si>
  <si>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</si>
  <si>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</si>
  <si>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</si>
  <si>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</si>
  <si>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</si>
  <si>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</si>
  <si>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</si>
  <si>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</si>
  <si>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</si>
  <si>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</si>
  <si>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</si>
  <si>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</si>
  <si>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</si>
  <si>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</si>
  <si>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</si>
  <si>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</si>
  <si>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</si>
  <si>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请勿删除</t>
  </si>
  <si>
    <t>镇/办</t>
  </si>
  <si>
    <t>村/社区</t>
  </si>
  <si>
    <t>其中：财政专项扶贫资金</t>
  </si>
  <si>
    <t>其中：除财政专项扶贫资金外的资金</t>
  </si>
  <si>
    <t>新建</t>
  </si>
  <si>
    <t>2018年</t>
  </si>
  <si>
    <t>解决“两不愁三保障”项目</t>
  </si>
  <si>
    <t>是</t>
  </si>
  <si>
    <t>小计</t>
  </si>
  <si>
    <t>中央</t>
  </si>
  <si>
    <t>省级</t>
  </si>
  <si>
    <t>市级</t>
  </si>
  <si>
    <t>县级</t>
  </si>
  <si>
    <t>1.财政涉农统筹整合资金（除财政专项扶贫资金投入以外）</t>
  </si>
  <si>
    <t>2.用于扶贫的社会事业方面的资金</t>
  </si>
  <si>
    <t>3.地方债务资金</t>
  </si>
  <si>
    <t>4.易地扶贫搬迁资金</t>
  </si>
  <si>
    <t>5.定点扶贫资金</t>
  </si>
  <si>
    <t>6.东西部协作资金</t>
  </si>
  <si>
    <t>7.社会捐赠资金</t>
  </si>
  <si>
    <t>8.银行贷款资金</t>
  </si>
  <si>
    <t>9.群众自筹</t>
  </si>
  <si>
    <t>户数
(户)</t>
  </si>
  <si>
    <t>人数
（人）</t>
  </si>
  <si>
    <t>续建</t>
  </si>
  <si>
    <t>2019年</t>
  </si>
  <si>
    <t>巩固提升项目</t>
  </si>
  <si>
    <t>否</t>
  </si>
  <si>
    <t>总 计</t>
  </si>
  <si>
    <t>2020年</t>
  </si>
  <si>
    <t>产业项目</t>
  </si>
  <si>
    <t>种植</t>
  </si>
  <si>
    <t>种植业（个户）</t>
  </si>
  <si>
    <t>小杂粮2040.6亩、中药材13.5亩、扎蒙35.5亩、红葱268亩、西瓜2.5亩、油料361亩、沙打旺7亩、桑园改造1亩、蔬菜41亩、大棚1.17亩</t>
  </si>
  <si>
    <t>宋家川街道办</t>
  </si>
  <si>
    <t>农业农村局</t>
  </si>
  <si>
    <t>郭喜喜</t>
  </si>
  <si>
    <t>自主发展脱贫</t>
  </si>
  <si>
    <t>增加收入</t>
  </si>
  <si>
    <t>小杂粮16922.65亩、中药材102.5亩、扎蒙365亩、红葱507.9亩、西瓜38亩、油料751.5亩、沙打旺7亩、桑园改造1亩、蔬菜41亩、大棚1.17亩</t>
  </si>
  <si>
    <t>寇家塬镇</t>
  </si>
  <si>
    <t>小杂粮1641.5亩、中药材19.5亩、扎蒙67亩、红葱51亩、西瓜5亩、油料157.5亩、</t>
  </si>
  <si>
    <t>郭家沟镇</t>
  </si>
  <si>
    <t>小杂粮2690亩、中药材35亩、扎蒙199.5亩、红葱44亩</t>
  </si>
  <si>
    <t>岔上镇</t>
  </si>
  <si>
    <t>小杂粮2936亩、中药材31亩、扎蒙10亩、红葱45.4亩、西瓜1亩、油料18亩</t>
  </si>
  <si>
    <t>辛家沟镇</t>
  </si>
  <si>
    <t>小杂粮6080亩</t>
  </si>
  <si>
    <t>张家山镇</t>
  </si>
  <si>
    <t>（尾留项目）春季养蚕量达标12张、秋季养蚕量达标14张</t>
  </si>
  <si>
    <t>2018-2019</t>
  </si>
  <si>
    <t>王文慧</t>
  </si>
  <si>
    <t>红枣规范化管理3564.7亩，新栽花椒191亩，新栽核桃20亩，核桃低改27亩，2017年新栽花椒145.5亩管护</t>
  </si>
  <si>
    <t>前庙山、达连坡、慕家崖、白家山、郭家腰、后王家山、南王家山、王家川、杨家店、前王家山、刘家沟、张家焉、三皇园则、辛庄、郭家庄、任家沟、弓家圪崂、康家塔、呼家山</t>
  </si>
  <si>
    <t>林业局</t>
  </si>
  <si>
    <t>王振荣</t>
  </si>
  <si>
    <t>红枣规范化管理111亩，新栽花椒12亩</t>
  </si>
  <si>
    <t>车家塬、东庄、李家塔下山、刘家塬头、田家塬</t>
  </si>
  <si>
    <t>13992285207</t>
  </si>
  <si>
    <t>增加收益</t>
  </si>
  <si>
    <t>红枣规范化管理531亩，新栽花椒51.5亩，新栽核桃15亩</t>
  </si>
  <si>
    <t xml:space="preserve"> 郭家沟镇</t>
  </si>
  <si>
    <t>车家塔、李家庄、冯家峁、上候家焉、王家梁、小塔则、杨家沟、袁家山、山头、刘家焉</t>
  </si>
  <si>
    <t>资产收益脱贫</t>
  </si>
  <si>
    <t>带动贫困户增收</t>
  </si>
  <si>
    <t>红枣规范化管理478.5亩，新栽花椒42亩，新栽核桃10亩</t>
  </si>
  <si>
    <t>叶家园沟、大枣湾、前畔、乔则沟</t>
  </si>
  <si>
    <t>受益贫困户62户，户均增收200元/亩</t>
  </si>
  <si>
    <t>新栽花椒5亩，核桃低改7亩</t>
  </si>
  <si>
    <t>李常家山村</t>
  </si>
  <si>
    <t>（种植业）整村推进</t>
  </si>
  <si>
    <t>红枣降高塑形3237亩，2017年红枣降高塑形规范化管理1513.8亩第2轮，2018年红枣降高塑形规范化管理1055.5亩第2轮，2017年新栽花椒70亩管护第2轮，2018年新栽花椒140亩管护第1轮</t>
  </si>
  <si>
    <t>郭家庄村，郭家腰中心村，慕家崖中心村，弓家圪崂村，达连坡中心村，南王家山村，后焉中心村，呼家山中心村</t>
  </si>
  <si>
    <t>红枣降高塑形3042亩，2018年红枣降高塑形规范化管理2584亩第2轮，2017年新栽花椒138亩管护第2轮</t>
  </si>
  <si>
    <t>尚家塬村，马跑泉村，王家圪崂村，槐树港村，红湾村，东庄村，安家山村</t>
  </si>
  <si>
    <t>红枣降高塑形2480亩，2017年红枣降高塑形规范化管理2998亩第3轮，2018年红枣降高塑形规范化管理1855亩第1轮，2018年红枣降高塑形规范化管理3682亩第2轮</t>
  </si>
  <si>
    <t>小塔则村，下山畔村，上候家焉村，刘家焉村，钻天咀村，齐家山村，王家梁村，袁家山村，李家庄村，于家沟村，郭家沟村</t>
  </si>
  <si>
    <t>红枣降高塑形2476亩，2017年红枣降高塑形规范化管理1581亩第2轮，2017年红枣降高塑形规范化管理257亩第3轮，2018年红枣降高塑形规范化管理1946亩第1轮，2018年红枣降高塑形规范化管理4228亩第2轮，2017年新栽花椒241亩管护第2轮，2017年新栽花椒122亩管护第3轮</t>
  </si>
  <si>
    <t>崖窑上村，杨家畔村，薛家峁村，木家沟村，樊家圪坨村，樊家畔村，大枣湾村，前畔村，川口村</t>
  </si>
  <si>
    <t>红枣降高塑形5499亩，2017年红枣降高塑形规范化管理877亩第3轮，2018年红枣降高塑形规范化管理2361.8亩第2轮，2017年新栽花椒238亩管护第2轮</t>
  </si>
  <si>
    <t>园宋家沟村，高家塄村，寺沟村，张家沟村，温家湾村，吉针庙村，高家庄村，张家山村，白洛现村，宽马家石村</t>
  </si>
  <si>
    <t>2017年红枣降高塑形规范化管理1000亩第3轮，2018年红枣降高塑形规范化管理4858.9亩第2轮</t>
  </si>
  <si>
    <t>老庄村，宋家坡村，尚家坪村，李家河村，霍家山村，辛家沟村，寇家塔村</t>
  </si>
  <si>
    <t>马铃薯“一亩田”</t>
  </si>
  <si>
    <t>马铃薯890亩、17.8万斤</t>
  </si>
  <si>
    <t>宋江波</t>
  </si>
  <si>
    <t>马铃薯401亩、8.02万斤</t>
  </si>
  <si>
    <t>马铃薯728亩、14.56万斤</t>
  </si>
  <si>
    <t>马铃薯592亩、11.84万斤</t>
  </si>
  <si>
    <t>马铃薯444亩、8.88万斤</t>
  </si>
  <si>
    <t>马铃薯488亩、9.76万斤</t>
  </si>
  <si>
    <t>马铃薯600亩、12万斤</t>
  </si>
  <si>
    <t>马铃薯400亩、8万斤</t>
  </si>
  <si>
    <t>农机具</t>
  </si>
  <si>
    <t>微耕机62台、揉丝机47台、脱粒机19台、锄草机1台、碾米机17台、粉碎机5台、立式混合机1台</t>
  </si>
  <si>
    <t>微耕机98台、揉丝机66台、脱粒机41台、锄草机6台、碾米机10台、立式混合机1台</t>
  </si>
  <si>
    <t>微耕机183台、揉丝机127台、脱粒机89台、锄草机3台、碾米机11台、田园管理机1台</t>
  </si>
  <si>
    <t>微耕机111台、揉丝机90台、脱粒机45台、锄草机4台、碾米机9台、立式混合机1台、粉碎机24台、苞苞机1台、打场机5台</t>
  </si>
  <si>
    <t>微耕机90台、揉丝机100台、脱粒机61台、锄草机7台、碾米机9台</t>
  </si>
  <si>
    <t>微耕机144台、揉丝机86台、脱粒机63台、锄草机1台、碾米机3台</t>
  </si>
  <si>
    <t>（尾留种植业）村集体经济</t>
  </si>
  <si>
    <t xml:space="preserve">1.2018年春季计划下达山地苹果200亩，资金20万元，实际验收118亩，应兑付118亩*1500元=17.7万元，剩余2.3万元调整为2018年秋季山地苹果项目补助资金
2.2018年秋季新栽山地苹果350亩，共需补助资金350亩*1500元=52.5万元
3.2018年实际验收日光温室3座，共1960平米，已下达资金21.42万元，剩余补助资金11.9万元
</t>
  </si>
  <si>
    <t>樊家畔村</t>
  </si>
  <si>
    <t>慕建生</t>
  </si>
  <si>
    <t>2018年春季栽植山地苹果100亩，计划下达第一轮资金100亩*1000元=10万元，剩余第二轮补助资金：100亩*500元=5万元</t>
  </si>
  <si>
    <t>前畔村</t>
  </si>
  <si>
    <t>冯建兵</t>
  </si>
  <si>
    <t>1.2018年春季计划下达山地苹果200亩，实际验收203亩，剩余第二轮补助资金：3亩*1500元+200亩*500元=10.45万元
2.2018秋季新栽山地苹果302亩，共需补助资金：302亩*1500元=45.3万元</t>
  </si>
  <si>
    <t>刘家墕村</t>
  </si>
  <si>
    <t>慕明龙</t>
  </si>
  <si>
    <t>2018秋季新栽山地苹果44亩，共需补助资金：44亩*1500元=6.6万元</t>
  </si>
  <si>
    <t>郭家沟村</t>
  </si>
  <si>
    <t>郭艳军</t>
  </si>
  <si>
    <t>2018年秋季新栽山地苹果175亩，共需补助资金：175亩*1500元=26.25万元</t>
  </si>
  <si>
    <t>慕家塬村</t>
  </si>
  <si>
    <t>2018年秋季新栽山地苹果175亩整地项目，共需补助资金：175亩*1500元=26.25万元</t>
  </si>
  <si>
    <t>2018实际验收日光温室4座，共3252平米，已下达资金36.72万元，剩余补助资金18.564万元</t>
  </si>
  <si>
    <t>横沟村</t>
  </si>
  <si>
    <t>2018实际验收日光温室2座，共1107平米，已下达资金10.2万元，剩余补助资金8.619万元</t>
  </si>
  <si>
    <t>寇家塬村</t>
  </si>
  <si>
    <t>果桑二轮管护。东庄村总投入40%
（一般果桑1320亩1320*2458*0.4=129.78万元，大苗果桑44亩44*8784*0.4=15.46万元），刘家塬头村总投入40%（一般果桑26亩26*2458*0.4=2.56万元），李家塬村总投入27%（一般果桑26亩26*2458*0.4=2.56万元）</t>
  </si>
  <si>
    <t>东庄村、刘家塬头村、李家塬村。</t>
  </si>
  <si>
    <t>1.2018年春季计划下达山地苹果200亩，实际验收205亩，剩余第二轮补助资金：5亩*1500元+200亩*500元=10.75万元
2.2018秋季新栽山地苹果369亩，共需补助资金：369亩*1500元=55.35万元</t>
  </si>
  <si>
    <t>霍家山村</t>
  </si>
  <si>
    <t>寇彩虹</t>
  </si>
  <si>
    <t>2018年秋季新栽山地苹果112亩，共需补助资金：112亩*1500元=16.8万元</t>
  </si>
  <si>
    <t>贾家山村</t>
  </si>
  <si>
    <t>贾桂平</t>
  </si>
  <si>
    <t>2018年秋季新栽山地苹果162亩，春季已下达资金19.936万，调整为秋季山地苹果补助资金：162亩*1500元=24.3万元，剩余补助资金4.364万元</t>
  </si>
  <si>
    <t>辛家沟村</t>
  </si>
  <si>
    <t>辛济发</t>
  </si>
  <si>
    <t>（种植业）村集体经济</t>
  </si>
  <si>
    <t>地膜玉米，绿豆，红小豆，高粱，谷子，洋芋等杂粮1230亩</t>
  </si>
  <si>
    <t>岔上镇
郭家沟镇寇家塬镇宋家川街道办
辛家沟镇</t>
  </si>
  <si>
    <t>大枣湾村
前畔村
郭家沟村
田家塬村
辛庄社区
老庄村
尚家坪村
贾家山村
寇家塔村</t>
  </si>
  <si>
    <t>薛飞云</t>
  </si>
  <si>
    <t>（玉米、糜子、谷子）杂粮40亩</t>
  </si>
  <si>
    <t>岔上镇
辛家沟镇</t>
  </si>
  <si>
    <t>川口村
老庄村</t>
  </si>
  <si>
    <t>新建红辣椒蔬菜基地20亩</t>
  </si>
  <si>
    <t>崖窑上村</t>
  </si>
  <si>
    <t>王喜红</t>
  </si>
  <si>
    <t>种植高粱60亩</t>
  </si>
  <si>
    <t>乔则沟村</t>
  </si>
  <si>
    <t>秦红利</t>
  </si>
  <si>
    <t>新建塑料大棚单模7座，480平米/座，共计3360平米，套种小杂粮种植300亩</t>
  </si>
  <si>
    <t>2017年栽植268亩山地苹果第三轮补助268*500元=13.4万元2018年栽植山地苹果350亩第二轮补助350*500=17.5万元</t>
  </si>
  <si>
    <t>2017-2019</t>
  </si>
  <si>
    <t>2019年新栽山地苹果400亩（带整地）第一轮栽植补助400*1000=40万元，整地400*1500=60万元</t>
  </si>
  <si>
    <t>大枣湾村</t>
  </si>
  <si>
    <t>张永潮</t>
  </si>
  <si>
    <t>2019年新栽山地苹果102亩第一轮补助102*1300=13.26万元</t>
  </si>
  <si>
    <t>宋家条村</t>
  </si>
  <si>
    <t>李  鹏</t>
  </si>
  <si>
    <t>2017年栽植210亩山地苹果第三轮补助210*500元=10.5万元2018年栽植第二轮补助98*500=4.9万元</t>
  </si>
  <si>
    <t>谷子基地50亩，套种红小豆150亩，绿豆30亩，芝麻20亩</t>
  </si>
  <si>
    <t>投入菌棒8万棒</t>
  </si>
  <si>
    <t>2017年栽植山地苹果185亩第三轮补助185*500=9.25万元，2018年栽植44亩第二轮补助44*500=2.2万元</t>
  </si>
  <si>
    <t>2019新栽山地苹果65亩第一轮补助65*1300=8.45万元</t>
  </si>
  <si>
    <t>齐家山村</t>
  </si>
  <si>
    <t>王锦明</t>
  </si>
  <si>
    <t>2018年栽植山地苹果505亩其中302亩第二轮补助302*500=15.1万元，203亩第三轮补助203*500=10.15万元</t>
  </si>
  <si>
    <t>种植40亩白萝卜，10亩尖辣子</t>
  </si>
  <si>
    <t>小塔则村</t>
  </si>
  <si>
    <t>尚蛟龙</t>
  </si>
  <si>
    <t>2017年栽植山地苹果200亩第三轮补助200*500=10万元，2018年栽植175亩第二轮补助175*500=8.75万元</t>
  </si>
  <si>
    <t>（套种）新建375亩小杂粮种植</t>
  </si>
  <si>
    <t>在原有花椒示范园林下种植小杂粮100亩</t>
  </si>
  <si>
    <t>尚家塬村</t>
  </si>
  <si>
    <t>2018年栽山地苹果53亩第三轮补助53*500=2.65万元</t>
  </si>
  <si>
    <t>薛下村</t>
  </si>
  <si>
    <t>新栽昆仑雪菊130亩</t>
  </si>
  <si>
    <t>李家塬村</t>
  </si>
  <si>
    <t>新建日光温室2座，480平米/座，共计960平米</t>
  </si>
  <si>
    <t>雪菊育苗基地20亩</t>
  </si>
  <si>
    <t>刘家塬头村</t>
  </si>
  <si>
    <t>新栽雪菊47亩</t>
  </si>
  <si>
    <t>300亩昆仑雪菊</t>
  </si>
  <si>
    <t>东庄村</t>
  </si>
  <si>
    <t>新建日光温室3座，共计2400平米.</t>
  </si>
  <si>
    <t>黄河滩地新栽杏树65亩第一轮补助65*1000=6.5万元</t>
  </si>
  <si>
    <t>后山村</t>
  </si>
  <si>
    <t>2019年新栽山地苹果206亩（带整地）第一轮补助206*1300=26.78万元整地206*1500=30.9万元</t>
  </si>
  <si>
    <t>高标准桑园改造200亩，栽植桑树，铺灌溉管道。</t>
  </si>
  <si>
    <t>田家塬村</t>
  </si>
  <si>
    <t>新栽雪菊150亩</t>
  </si>
  <si>
    <t>实施土地平整，发展种植高产辣椒36亩</t>
  </si>
  <si>
    <t>李家塔下山村</t>
  </si>
  <si>
    <t>荒芜桑园改造280亩</t>
  </si>
  <si>
    <t>砖窑山村</t>
  </si>
  <si>
    <t>新栽葡萄（红提）70亩（带整地）第一轮补助70*1000=7万元，整地70*1500=10.5万元</t>
  </si>
  <si>
    <t>辛庄中心社区</t>
  </si>
  <si>
    <t>王学武</t>
  </si>
  <si>
    <t>种植示范基地建设100亩：辣椒30亩，蔓菁10亩，60亩豌豆；其中订单辣椒20亩</t>
  </si>
  <si>
    <t>尚家坪村</t>
  </si>
  <si>
    <t>尚高禄</t>
  </si>
  <si>
    <t>老黑酱基地：订单辣椒种植35亩</t>
  </si>
  <si>
    <t>李永亮</t>
  </si>
  <si>
    <t>2017年栽植山地苹果169亩第三轮补助169*500=8.45万元</t>
  </si>
  <si>
    <t>深砭墕村</t>
  </si>
  <si>
    <t>霍学农</t>
  </si>
  <si>
    <t>2018年栽植山地苹果162亩第二轮补助162*500=8.1万元</t>
  </si>
  <si>
    <t>2018年栽植山地苹果112亩第二轮补助112*500=5.6万元</t>
  </si>
  <si>
    <t>2019新栽山地苹果500亩（平整土地）第一轮补助500*1000=50万元，整地500*1500=75万元</t>
  </si>
  <si>
    <t>中药材种植（柴胡）200亩（平整土地）</t>
  </si>
  <si>
    <t>宋家坡村</t>
  </si>
  <si>
    <t>宋红旗</t>
  </si>
  <si>
    <t>2019新载山地苹果200亩（平整土地）第一轮补助200*1300=26万元，整地200*1500=30万元</t>
  </si>
  <si>
    <t>李家河村</t>
  </si>
  <si>
    <t>刘汉斌</t>
  </si>
  <si>
    <t>山地苹果基地林下种植小杂粮种植500亩</t>
  </si>
  <si>
    <t>2018年栽植山地苹果574亩其中205亩第三轮补助205*500=10.25万元，369亩第二轮补助369*500=18.45万元</t>
  </si>
  <si>
    <t>中药材种植50亩</t>
  </si>
  <si>
    <t>寺沟村</t>
  </si>
  <si>
    <t>刘汉成</t>
  </si>
  <si>
    <t>中药材种植远志、柴胡200亩（南山）</t>
  </si>
  <si>
    <t>吉针庙村</t>
  </si>
  <si>
    <t>刘红艳</t>
  </si>
  <si>
    <t>中药材种植（柴胡）50亩，新栽桑树125亩，荒芜桑园改造8亩，补栽艾草50亩，2019葡萄种植（整地）14亩，第一轮补助14*1000=1.4万元，整地14*1500=2.1万元</t>
  </si>
  <si>
    <t>辛庄村</t>
  </si>
  <si>
    <t>霍栋征</t>
  </si>
  <si>
    <t>种植小杂粮300亩基地</t>
  </si>
  <si>
    <t>2019新栽山地苹果70亩（含整地）第一轮补助70*1300=9.1万元，整地70*1500=10.5万元</t>
  </si>
  <si>
    <t>高家塄村</t>
  </si>
  <si>
    <t>张建停</t>
  </si>
  <si>
    <t>艾草300亩（含整地）</t>
  </si>
  <si>
    <t>高家庄村</t>
  </si>
  <si>
    <t>贾永红</t>
  </si>
  <si>
    <t>艾草500亩（含整地）</t>
  </si>
  <si>
    <t>晓寺则村</t>
  </si>
  <si>
    <t>冯海武</t>
  </si>
  <si>
    <t>山地苹果大苗建园授粉树配置4378亩（前畔村、樊家畔村、木家沟村、刘家墕村、于家沟村，郭家沟村、齐家山村、慕家塬村、霍家山村、辛家沟村、尚家坪村、深贬墕村、贾家山村，李建光合作社、丰润园区），按9株/亩配置海棠树，共需39402株，以65元/株，资金256.113万元</t>
  </si>
  <si>
    <t>岔上镇
郭家沟镇寇家塬镇
辛家沟镇</t>
  </si>
  <si>
    <t>14个行政村</t>
  </si>
  <si>
    <t>李春林</t>
  </si>
  <si>
    <t>围绕全县100个行政村村集体经济组织小杂粮产业及产业贫困户个户产业：草地贪夜蛾、马铃薯晚疫病，谷子白发病等综合防治</t>
  </si>
  <si>
    <t>5镇1办</t>
  </si>
  <si>
    <t>100个行政村</t>
  </si>
  <si>
    <t>农业技术推广中心</t>
  </si>
  <si>
    <t>新栽花椒100亩（含整地)，增加贫困户劳务收入，挂果后可得销售分红</t>
  </si>
  <si>
    <t>薛家峁村</t>
  </si>
  <si>
    <t>新栽花椒70亩（含整地），增加贫困户劳务收入，挂果后可得销售分红</t>
  </si>
  <si>
    <t>薛张家山村</t>
  </si>
  <si>
    <t>花椒规范化管理110亩</t>
  </si>
  <si>
    <t>桃园规范化管理140亩</t>
  </si>
  <si>
    <t>川口村</t>
  </si>
  <si>
    <t>花椒规范化管理100亩</t>
  </si>
  <si>
    <t>新栽花椒100亩（含整地），花椒规范化管理98亩，增加贫困户劳务收入，挂果后可得销售分红</t>
  </si>
  <si>
    <t>新栽花椒186亩（整地86亩），增加贫困户劳务收入，挂果后可得销售分红</t>
  </si>
  <si>
    <t>安家山村</t>
  </si>
  <si>
    <t>新栽花椒100亩（含整地），增加贫困户劳务收入，挂果后可得销售分红</t>
  </si>
  <si>
    <t>杨家塬村</t>
  </si>
  <si>
    <t>新栽酸枣树500亩，220株/亩，增加贫困户劳力收入，挂果后可得销售分红</t>
  </si>
  <si>
    <t>李家沟村</t>
  </si>
  <si>
    <t>新栽花椒44亩，增加贫困户劳力收入，挂果后可得销售分红</t>
  </si>
  <si>
    <t>新栽花椒200亩（含整地），增加贫困户劳务收入，挂果后可得销售分红</t>
  </si>
  <si>
    <t>郭家庄村</t>
  </si>
  <si>
    <t>新栽花椒150亩（含整地100亩），增加贫困户劳务收入，挂果后可得销售分红</t>
  </si>
  <si>
    <t>慕家崖中心村</t>
  </si>
  <si>
    <t>新栽花椒112亩（含整地），增加贫困户劳务收入，挂果后可得销售分红</t>
  </si>
  <si>
    <t>弓家圪崂村</t>
  </si>
  <si>
    <t>新栽花椒600亩，增加贫困户劳务收入，挂果后可得销售分红</t>
  </si>
  <si>
    <t>达连坡中心村</t>
  </si>
  <si>
    <t>新栽花椒300亩（含整地），增加贫困户劳务收入，挂果后可得销售分红</t>
  </si>
  <si>
    <t>后王家山村</t>
  </si>
  <si>
    <t>刘家沟中心村</t>
  </si>
  <si>
    <t>老庄村</t>
  </si>
  <si>
    <t>新栽花椒235亩（含整地），增加贫困户劳务收入，挂果后可得销售分红</t>
  </si>
  <si>
    <t>新栽花椒411亩（含整地），增加贫困户劳务收入，挂果后可得销售分红</t>
  </si>
  <si>
    <t>园宋家沟村</t>
  </si>
  <si>
    <t>张家沟村</t>
  </si>
  <si>
    <t>新栽花椒275亩（含整地），增加贫困户劳务收入，挂果后可得销售分红</t>
  </si>
  <si>
    <t>养殖</t>
  </si>
  <si>
    <t>养殖业（个户）</t>
  </si>
  <si>
    <t>鸡2239只，羊633只，猪30头，牛5头，鹅24只</t>
  </si>
  <si>
    <t>慕海飞</t>
  </si>
  <si>
    <t>羊514只，牛8头，鸡1361只</t>
  </si>
  <si>
    <t>鸡2015只，羊556只，猪42头，兔50只，蜂30箱</t>
  </si>
  <si>
    <t>鸡614只，羊311只，兔300只，蜂25箱</t>
  </si>
  <si>
    <t>鸡270只，羊618只，牛4头，蜂80箱，鹅40只，苜蓿27亩</t>
  </si>
  <si>
    <t>鸡2440只，羊600只，牛3头，蜂55箱</t>
  </si>
  <si>
    <t>（尾留养殖业）村集体经济</t>
  </si>
  <si>
    <t>建圈舍1000㎡以上，草料库180㎡以上，堆粪场24㎡以上，草料粉碎加工设备3台，存栏母羊260只，生活区100㎡以上，水电路配套，种植苜蓿200亩。</t>
  </si>
  <si>
    <t>薛增利</t>
  </si>
  <si>
    <t>建圈舍1000㎡以上，草料库180㎡以上，堆粪场24㎡以上，草料粉碎加工设备3台，存栏母羊260只，生活区100㎡以上，水电路配套，种植苜蓿100亩。</t>
  </si>
  <si>
    <t>杨家畔村</t>
  </si>
  <si>
    <t>宋慧慧</t>
  </si>
  <si>
    <t>建圈舍1000㎡以上，草料库180㎡以上，堆粪场24㎡以上，草料粉碎加工设备3台，存栏母羊260只，生活区100㎡以上，水电路配套。</t>
  </si>
  <si>
    <t>建设饲料库、防疫室90㎡,化粪池一处120立方米，蓄水池一处120立方米，及配套设施设备，拉运粪污三轮1辆。</t>
  </si>
  <si>
    <t>建圈舍400㎡以上，饲料库120㎡以上，堆粪场24㎡以上，饲料粉碎加工设备1台，鸡仔5000只，散养鸡标准鸡舍50组，生活区100㎡以上，水电路配套，种苜蓿150亩</t>
  </si>
  <si>
    <t>车家塔村</t>
  </si>
  <si>
    <t>宋润平</t>
  </si>
  <si>
    <t>资产收益扶贫</t>
  </si>
  <si>
    <t>建圈舍1000㎡以上，草料库180㎡以上，堆粪场24㎡以上，草料粉碎加工设备3台，存栏母羊260只，生活区100㎡以上，水电路配套</t>
  </si>
  <si>
    <r>
      <rPr>
        <sz val="11"/>
        <rFont val="宋体"/>
        <charset val="134"/>
      </rPr>
      <t>圈舍500m</t>
    </r>
    <r>
      <rPr>
        <vertAlign val="superscript"/>
        <sz val="11"/>
        <rFont val="宋体"/>
        <charset val="134"/>
      </rPr>
      <t>2</t>
    </r>
    <r>
      <rPr>
        <sz val="11"/>
        <rFont val="宋体"/>
        <charset val="134"/>
      </rPr>
      <t>以上，饲料库120m</t>
    </r>
    <r>
      <rPr>
        <vertAlign val="superscript"/>
        <sz val="11"/>
        <rFont val="宋体"/>
        <charset val="134"/>
      </rPr>
      <t>2</t>
    </r>
    <r>
      <rPr>
        <sz val="11"/>
        <rFont val="宋体"/>
        <charset val="134"/>
      </rPr>
      <t>以上，饲料粉碎加工设备1台，存栏黑土猪100头，生活区100m</t>
    </r>
    <r>
      <rPr>
        <vertAlign val="superscript"/>
        <sz val="11"/>
        <rFont val="宋体"/>
        <charset val="134"/>
      </rPr>
      <t>2</t>
    </r>
    <r>
      <rPr>
        <sz val="11"/>
        <rFont val="宋体"/>
        <charset val="134"/>
      </rPr>
      <t>以上，水电路配套</t>
    </r>
  </si>
  <si>
    <r>
      <rPr>
        <sz val="11"/>
        <rFont val="宋体"/>
        <charset val="134"/>
      </rPr>
      <t>自动化圈舍750m</t>
    </r>
    <r>
      <rPr>
        <vertAlign val="superscript"/>
        <sz val="11"/>
        <rFont val="宋体"/>
        <charset val="134"/>
      </rPr>
      <t>2</t>
    </r>
    <r>
      <rPr>
        <sz val="11"/>
        <rFont val="宋体"/>
        <charset val="134"/>
      </rPr>
      <t>以上，饲料库120m</t>
    </r>
    <r>
      <rPr>
        <vertAlign val="superscript"/>
        <sz val="11"/>
        <rFont val="宋体"/>
        <charset val="134"/>
      </rPr>
      <t>2</t>
    </r>
    <r>
      <rPr>
        <sz val="11"/>
        <rFont val="宋体"/>
        <charset val="134"/>
      </rPr>
      <t>以上，粪污拉运设备1套，饲料粉碎加工设备1台，存栏猪300头，生活区100m</t>
    </r>
    <r>
      <rPr>
        <vertAlign val="superscript"/>
        <sz val="11"/>
        <rFont val="宋体"/>
        <charset val="134"/>
      </rPr>
      <t>2</t>
    </r>
    <r>
      <rPr>
        <sz val="11"/>
        <rFont val="宋体"/>
        <charset val="134"/>
      </rPr>
      <t>以上，水电路配套</t>
    </r>
  </si>
  <si>
    <t>杨家沟村</t>
  </si>
  <si>
    <t>杨绞成</t>
  </si>
  <si>
    <t>圈舍400㎡以上，草料库120㎡以上，堆粪场24㎡以上，饲料粉碎加工设备3台，兔1000只，生活区100㎡以上，水电路配套</t>
  </si>
  <si>
    <t>钻天咀村</t>
  </si>
  <si>
    <t>王苗</t>
  </si>
  <si>
    <t>建圈舍1000㎡以上，草料库180m2以上，堆粪场24㎡以上，草料粉碎加工设备3台，存栏母羊260只，生活区100㎡以上，水电路配套</t>
  </si>
  <si>
    <r>
      <rPr>
        <sz val="11"/>
        <rFont val="宋体"/>
        <charset val="134"/>
      </rPr>
      <t>建圈舍1000m</t>
    </r>
    <r>
      <rPr>
        <vertAlign val="superscript"/>
        <sz val="11"/>
        <rFont val="宋体"/>
        <charset val="134"/>
      </rPr>
      <t>2</t>
    </r>
    <r>
      <rPr>
        <sz val="11"/>
        <rFont val="宋体"/>
        <charset val="134"/>
      </rPr>
      <t>以上，草料库180m</t>
    </r>
    <r>
      <rPr>
        <vertAlign val="superscript"/>
        <sz val="11"/>
        <rFont val="宋体"/>
        <charset val="134"/>
      </rPr>
      <t>2</t>
    </r>
    <r>
      <rPr>
        <sz val="11"/>
        <rFont val="宋体"/>
        <charset val="134"/>
      </rPr>
      <t>以上，堆粪场24m</t>
    </r>
    <r>
      <rPr>
        <vertAlign val="superscript"/>
        <sz val="11"/>
        <rFont val="宋体"/>
        <charset val="134"/>
      </rPr>
      <t>2</t>
    </r>
    <r>
      <rPr>
        <sz val="11"/>
        <rFont val="宋体"/>
        <charset val="134"/>
      </rPr>
      <t>以上，草料粉碎加工设备3台，存栏母羊260只，生活区100m</t>
    </r>
    <r>
      <rPr>
        <vertAlign val="superscript"/>
        <sz val="11"/>
        <rFont val="宋体"/>
        <charset val="134"/>
      </rPr>
      <t>2</t>
    </r>
    <r>
      <rPr>
        <sz val="11"/>
        <rFont val="宋体"/>
        <charset val="134"/>
      </rPr>
      <t>以上，水电路配套</t>
    </r>
  </si>
  <si>
    <t>王家圪崂村</t>
  </si>
  <si>
    <t>庙岔上村</t>
  </si>
  <si>
    <t>建圈舍400㎡以上，饲料库120㎡以上，堆粪场24㎡以上，饲料粉碎加工设备1台，鸡仔5000只，散养鸡标准鸡舍50组，生活区100㎡以上，水电路配套</t>
  </si>
  <si>
    <t>张家焉村</t>
  </si>
  <si>
    <t>张丕高</t>
  </si>
  <si>
    <r>
      <rPr>
        <sz val="11"/>
        <rFont val="宋体"/>
        <charset val="134"/>
      </rPr>
      <t>圈舍400m</t>
    </r>
    <r>
      <rPr>
        <vertAlign val="superscript"/>
        <sz val="11"/>
        <rFont val="宋体"/>
        <charset val="134"/>
      </rPr>
      <t>2</t>
    </r>
    <r>
      <rPr>
        <sz val="11"/>
        <rFont val="宋体"/>
        <charset val="134"/>
      </rPr>
      <t>以上，草料库120m</t>
    </r>
    <r>
      <rPr>
        <vertAlign val="superscript"/>
        <sz val="11"/>
        <rFont val="宋体"/>
        <charset val="134"/>
      </rPr>
      <t>2</t>
    </r>
    <r>
      <rPr>
        <sz val="11"/>
        <rFont val="宋体"/>
        <charset val="134"/>
      </rPr>
      <t>以上，堆粪场24m</t>
    </r>
    <r>
      <rPr>
        <vertAlign val="superscript"/>
        <sz val="11"/>
        <rFont val="宋体"/>
        <charset val="134"/>
      </rPr>
      <t>2</t>
    </r>
    <r>
      <rPr>
        <sz val="11"/>
        <rFont val="宋体"/>
        <charset val="134"/>
      </rPr>
      <t>以上，饲料粉碎加工设备3台，兔1000只，生活区100m</t>
    </r>
    <r>
      <rPr>
        <vertAlign val="superscript"/>
        <sz val="11"/>
        <rFont val="宋体"/>
        <charset val="134"/>
      </rPr>
      <t>2</t>
    </r>
    <r>
      <rPr>
        <sz val="11"/>
        <rFont val="宋体"/>
        <charset val="134"/>
      </rPr>
      <t>以上，水电路配套</t>
    </r>
  </si>
  <si>
    <t>（养殖业）村集体经济</t>
  </si>
  <si>
    <t>自动化养鸡1万只，鸡舍（含自动化设备）1000平方米，饲料库120平方米，堆粪场24平方米，饲料粉碎加工设备1台，防疫室、消毒室100平方米，修便道、场区硬化。</t>
  </si>
  <si>
    <t>自动化猪场，存栏猪600头，圈舍（含自动化设备）750平方米，饲料库120平方米，粪污拉运三轮1部，防疫室、消毒室100平方米，修便道、场区硬化。养殖场收益分红的形式，增加贫困户收入。</t>
  </si>
  <si>
    <t>薛建荣</t>
  </si>
  <si>
    <t>鱼池6亩，养殖草鱼、鲤鱼、鲶鱼，修建排洪等设施</t>
  </si>
  <si>
    <t>高尚墕村</t>
  </si>
  <si>
    <t>丁利军</t>
  </si>
  <si>
    <t>新建鱼塘，占地17亩，防疫室、消毒室100平方米，修便道、场区硬化。养殖场收益分红的形式，增加贫困户收入。</t>
  </si>
  <si>
    <t>自动化猪场，存栏猪1000头，圈舍（含自动化设备）1200平方米，饲料库120平方米，粪污拉运三轮1部，防疫室、消毒室100平方米，修便道、场区硬化。</t>
  </si>
  <si>
    <t>袁家山村</t>
  </si>
  <si>
    <t>陈爱军</t>
  </si>
  <si>
    <t>存栏鹿50只，圈舍1250平方米，草料库180平方米，堆粪场24平方米，草料粉碎加工设备3台，防疫室、消毒室100平方米，修便道、场区硬化。</t>
  </si>
  <si>
    <t>李家庄村</t>
  </si>
  <si>
    <t>李旺兴</t>
  </si>
  <si>
    <t>存栏牛50头，圈舍1000平方米，草料库180平方米，堆粪场40平方米，草料粉碎加工设备3台，防疫室、消毒室100平方米，修便道、场区硬化。</t>
  </si>
  <si>
    <t>冯家峁村</t>
  </si>
  <si>
    <t>董润朝</t>
  </si>
  <si>
    <t>山头村</t>
  </si>
  <si>
    <t>王金龙</t>
  </si>
  <si>
    <t>扩大养殖，扩建自动化圈舍一栋750平方米，新增肉猪500头。</t>
  </si>
  <si>
    <t>存栏猪600头，自动化圈舍750平方米（含自动化设备），饲料库120平方米，粪污拉运三轮1部，防疫室、消毒室100平方米，修便道、场区硬化。</t>
  </si>
  <si>
    <t>新建4亩鱼池，计划投放鱼苗4万尾，修建排洪等设施</t>
  </si>
  <si>
    <t>马跑泉村</t>
  </si>
  <si>
    <t>槐树港村</t>
  </si>
  <si>
    <t>标准化散养鸡6500只，标准鸡舍130组（每组50只），饲料库120平方米，堆粪场24平方米，饲料粉碎加工设备1台，防疫室、消毒室100平方米，修便道、场区硬化。</t>
  </si>
  <si>
    <t>红湾村</t>
  </si>
  <si>
    <t>存栏成年鸵鸟50只，圈舍400平方米，饲料库120平方米，堆粪场24平方米，草料粉碎加工设备1台，防疫室、消毒室100平方米，修便道、场区硬化。</t>
  </si>
  <si>
    <t>鸭鹅5000只，圈舍1000平方米，饲料库200平方米，堆粪场24平方米，草料粉碎加工设备1台，防疫室、消毒室100平方米，修便道、场区硬化。</t>
  </si>
  <si>
    <t>存栏羊260只，种植苜蓿50亩，建圈舍1000平方米，草料库180平方米，堆粪场24平方米，草料粉碎加工设备3台，防疫室、消毒室100平方米，修便道、场区硬化。</t>
  </si>
  <si>
    <t>达连坡村</t>
  </si>
  <si>
    <t>王艳锋</t>
  </si>
  <si>
    <t>存栏羊200只，建圈舍1000平方米，草料库180平方米，堆粪场24平方米，草料粉碎加工设备3台，防疫室、消毒室100平方米，修便道、场区硬化。</t>
  </si>
  <si>
    <t>呼家山村</t>
  </si>
  <si>
    <t>霍鹏飞</t>
  </si>
  <si>
    <t>后焉村</t>
  </si>
  <si>
    <t>李富春</t>
  </si>
  <si>
    <t>扩大养殖，新增驴30头。养殖场收益分红的形式，增加贫困户收入。</t>
  </si>
  <si>
    <t>南王家山村</t>
  </si>
  <si>
    <t>赵蓉</t>
  </si>
  <si>
    <t>存栏兔2000只（其中：种兔250只），圈舍400平方米，草料库120平方米，堆粪场24平方米，饲料粉碎加工设备3台，防疫室、消毒室100平方米，修便道、场区硬化。</t>
  </si>
  <si>
    <t>景家沟村</t>
  </si>
  <si>
    <t>张飞飞</t>
  </si>
  <si>
    <t>加工</t>
  </si>
  <si>
    <t>村集体经济</t>
  </si>
  <si>
    <t>建设小杂粮加工一期工程，主要完成地基平整和厂房建设主体工程</t>
  </si>
  <si>
    <t>工业商贸局</t>
  </si>
  <si>
    <t>新建粉条加工厂：建设厂房8间，硬化场地300平方米及其他基础设施。购置清洗机、土豆粉碎机（含过滤功能）、和面积、晾晒大棚（20米长，5米宽）等加工设备。铺设下水管道等，形成年加工土豆50吨生产能力的基地。</t>
  </si>
  <si>
    <t>霍东峰</t>
  </si>
  <si>
    <t>带动100户贫困户增收，户均增收600元</t>
  </si>
  <si>
    <t>建设手工挂面加工厂:维修7孔窑洞（7*25=175平米）、硬化院子及其他基础设施；购置设备和面机、鼓风机、面仓、搓条机等加工设备。形成年加工挂面34吨的生产能力。</t>
  </si>
  <si>
    <t>带动154户贫困户增收，户均增收454元</t>
  </si>
  <si>
    <t>建设土豆粉加工厂：新建生产车间6间、厕所和碳房各一间、围墙80米；硬化场地1000平米；安装粉条加工设备，盘火炕，修沉淀池；实施供排水设施及供电设施等附属工程。</t>
  </si>
  <si>
    <t>带动48户贫困户增收，户均增收500元</t>
  </si>
  <si>
    <t>扩建老黑酱生产基地，重点建设供暖取暖设施及电路改造等。</t>
  </si>
  <si>
    <t xml:space="preserve">尚建军  </t>
  </si>
  <si>
    <t>豆类加工（新建厂房4间，购买机器设备，引水设施等）</t>
  </si>
  <si>
    <t xml:space="preserve">贾桂平 </t>
  </si>
  <si>
    <t>建设粉条加工厂，购买新型设备和增加淀粉沉淀池，建设蓄水池、硬化场地600平米</t>
  </si>
  <si>
    <t>于家沟村</t>
  </si>
  <si>
    <t>任建成</t>
  </si>
  <si>
    <t>新建挂面厂：维修10孔窑洞，建设晾晒场(彩钢），购置和面机、挂面架等。</t>
  </si>
  <si>
    <t>上候家焉村</t>
  </si>
  <si>
    <t>薛红斌</t>
  </si>
  <si>
    <r>
      <rPr>
        <sz val="11"/>
        <rFont val="宋体"/>
        <charset val="134"/>
      </rPr>
      <t>杂粮加工扶贫车间：购置加工机器、包装机器、操作台，建设4米</t>
    </r>
    <r>
      <rPr>
        <sz val="11"/>
        <rFont val="宋体"/>
        <charset val="0"/>
      </rPr>
      <t>×</t>
    </r>
    <r>
      <rPr>
        <sz val="11"/>
        <rFont val="宋体"/>
        <charset val="134"/>
      </rPr>
      <t>200米进厂路硬化等。</t>
    </r>
  </si>
  <si>
    <t>下山畔村</t>
  </si>
  <si>
    <t>丁文伟</t>
  </si>
  <si>
    <t>18717685444</t>
  </si>
  <si>
    <t>蚕丝加工厂：占地面积900平米、维修窑洞10个（扯丝间1、拉丝间1、成品加工间2、库房4、灶房1、锅炉房1）修建厕所1个、水井1口、清洗池3个（长3米、宽2米深1.5米）等</t>
  </si>
  <si>
    <t>车家塬村</t>
  </si>
  <si>
    <t>薛乃利</t>
  </si>
  <si>
    <t>手工粉加工一期：修建一间生产大厅、一间原料储备室、一间成品库房、一座冷库等。</t>
  </si>
  <si>
    <t>蚕丝加工厂：占地面积900平米、所需房屋9个（扯丝间1、拉丝间1、成品加工间2、库房3、灶房1、）厕所1、水井1口，锅炉一套、扯丝机1台、清洗机1台、电动机1台、床2张（3米×3米）、清洗池3个（长3米、宽2米深1.5米）。</t>
  </si>
  <si>
    <t>新建挂面加工厂，主要用来购置和面机、包装台、切面机等设备。</t>
  </si>
  <si>
    <t>前庙山村</t>
  </si>
  <si>
    <t>宋波</t>
  </si>
  <si>
    <t>慕家塬村辣酱生产基地</t>
  </si>
  <si>
    <t>改造慕家塬村旧学校800平方米，购置辣酱生产线1条及配套附属设施。</t>
  </si>
  <si>
    <t>发改局</t>
  </si>
  <si>
    <t>贾利斌</t>
  </si>
  <si>
    <t>务工、售卖辣椒、分红</t>
  </si>
  <si>
    <t>苏陕项目</t>
  </si>
  <si>
    <t>村级联建手工挂面加工基地</t>
  </si>
  <si>
    <t>新建手工挂面车间5200平方米。</t>
  </si>
  <si>
    <t>王娜</t>
  </si>
  <si>
    <t>务工、分红</t>
  </si>
  <si>
    <t>粉条加工厂及基地建设</t>
  </si>
  <si>
    <t>改扩建粉条加工厂4100平方米、土豆种植基地150亩及其他附属设施。</t>
  </si>
  <si>
    <t>吴瑕</t>
  </si>
  <si>
    <t>务工、售卖土豆、分红</t>
  </si>
  <si>
    <t>“五味和谐”农特产品加工基地</t>
  </si>
  <si>
    <t>改建农特产品加工基地1200平方米。</t>
  </si>
  <si>
    <t>高峰峰</t>
  </si>
  <si>
    <t>务工、售卖农特产品、分红</t>
  </si>
  <si>
    <t>冷库建设</t>
  </si>
  <si>
    <t>新建冷库600平方米。</t>
  </si>
  <si>
    <t>王彦龙</t>
  </si>
  <si>
    <t>分红</t>
  </si>
  <si>
    <t>农特产品示范基地</t>
  </si>
  <si>
    <t>栽植800亩花椒基地及新建花椒加工厂一处。</t>
  </si>
  <si>
    <t>褡连坡村</t>
  </si>
  <si>
    <t>薛宏伟</t>
  </si>
  <si>
    <t>管护300亩杏树基地及改建香醋、杏仁加工厂一处。</t>
  </si>
  <si>
    <t>土地流转、务工、分红</t>
  </si>
  <si>
    <t>改建60亩高标准水浇地，配套灌溉设施，打造蔬菜种植基地。</t>
  </si>
  <si>
    <t>岔上村</t>
  </si>
  <si>
    <t>休闲农业与乡村旅游</t>
  </si>
  <si>
    <t>在川口利用空置土地，建设占地面积100亩，集水上游乐、沙地摩托、沙滩越野等为一体的游乐项目，为村集体经济创收，预计每年增收四万元平均每户预期效益800元。</t>
  </si>
  <si>
    <t>旅游局</t>
  </si>
  <si>
    <t>尚跃飞</t>
  </si>
  <si>
    <t>建设可同时容纳100人就餐的农家乐1个，为过往游客提供吴堡特色餐饮服务，为村集体经济创收，预计每年增收三万元，预期每户平均收益750元。</t>
  </si>
  <si>
    <t>柳青文化园一期</t>
  </si>
  <si>
    <t>旅游收入</t>
  </si>
  <si>
    <t>光伏项目</t>
  </si>
  <si>
    <t>建村级光伏扶贫电站1个（屋顶扶贫电站），总规模为100KW。</t>
  </si>
  <si>
    <t>刘晨明</t>
  </si>
  <si>
    <t>生态扶贫项目</t>
  </si>
  <si>
    <t>生态补偿</t>
  </si>
  <si>
    <t>兑付263.12万元补偿资金</t>
  </si>
  <si>
    <t>六镇</t>
  </si>
  <si>
    <t>223村（小组）</t>
  </si>
  <si>
    <t>张利军</t>
  </si>
  <si>
    <t>贫困人口全覆盖</t>
  </si>
  <si>
    <t>户均增收160元，人均增收40元。</t>
  </si>
  <si>
    <t>其他</t>
  </si>
  <si>
    <t>村集体经济组织搭载天娇实业有限公司，带动贫困户69户。</t>
  </si>
  <si>
    <t>王东生</t>
  </si>
  <si>
    <t>村集体经济组织搭载天娇实业有限公司，带动贫困户49户。</t>
  </si>
  <si>
    <t>三皇园则中心村</t>
  </si>
  <si>
    <t>张瑜</t>
  </si>
  <si>
    <t>汽车修理厂：预计占地面积600平方米，进行地基拆除，新建厂房7间、硬化停车场，购置相关设施设备。</t>
  </si>
  <si>
    <t>王家川社区</t>
  </si>
  <si>
    <t>王换伟</t>
  </si>
  <si>
    <t>村集体经济组织搭载们吴堡生态农业综合开发有限公司，带动贫困户41户</t>
  </si>
  <si>
    <t>郭家腰中心村</t>
  </si>
  <si>
    <t>李兵则</t>
  </si>
  <si>
    <t>（畜牧）产业小型配套基础设施</t>
  </si>
  <si>
    <t>（自动化鸡场）场地平整，水源井1个，1个蓄水池100立方米，抽水设备1台，产业道路50米*3米</t>
  </si>
  <si>
    <t>（自动化鸡场）养殖场专变</t>
  </si>
  <si>
    <t>（猪场）蓄水池100立方米，抽水设备1台</t>
  </si>
  <si>
    <t>养殖场专变</t>
  </si>
  <si>
    <t>（猪场）平整场地6亩，水源井1孔，蓄水池1个，抽水设备1台，产业道路1000米*3米</t>
  </si>
  <si>
    <t>（猪场）养殖场专变</t>
  </si>
  <si>
    <t>（鹿场）铺设饮水管道856米，1个蓄水池100立方米，产业道路261米*3米，修建排洪，雨水竖井3个</t>
  </si>
  <si>
    <t>（鹿场）养殖场专变</t>
  </si>
  <si>
    <t>（牛场）平整场地6亩，水源井1孔，1个蓄水池100立方米，抽水设备1台，产业道路308米*3米</t>
  </si>
  <si>
    <t>（猪场）平整场地6亩，水源井1孔，1个蓄水池100立方米，抽水设备1台，产业道路210米*3米</t>
  </si>
  <si>
    <t>（猪场）平整场地6亩，水源井1孔，1个蓄水池100立方米，抽水设备1台，产业道路50米*3米</t>
  </si>
  <si>
    <t>（牛场）平整场地6亩，水源井1孔，蓄水池100立方米，抽水设备1台</t>
  </si>
  <si>
    <t>（牛场）养殖场专变</t>
  </si>
  <si>
    <t>(牛场）平整场地6亩，水源井1孔，1个蓄水池100立方米，抽水设备1台，产业道路100米*3米</t>
  </si>
  <si>
    <t>（鸡场）机井1口，蓄水井5座，铺设进水管道260米、饮水管道5000米，开挖路基，修建产业道路5000米*2.5米</t>
  </si>
  <si>
    <t>（牛场）平整场地6亩，水源井1孔，抽水设备1台，1个蓄水池100立方米，产业道路200米*3米</t>
  </si>
  <si>
    <t>（鸵鸟）水源井1孔，1个蓄水池100立方米，抽水设备1台，产业道路100米*3米</t>
  </si>
  <si>
    <t>（鸭鹅场）高位蓄水池1座，铺设管道，平整场地6亩</t>
  </si>
  <si>
    <t>（羊场）水源井1孔，1个蓄水池100立方米，抽水设备1台，产业道路100米*3米</t>
  </si>
  <si>
    <t>（羊场）整地3亩以上，2个蓄水池100立方米</t>
  </si>
  <si>
    <t>（羊场）养殖场专变</t>
  </si>
  <si>
    <t>（牛场）整地2亩</t>
  </si>
  <si>
    <t>（牛场）平整场地6亩，产业道路100米*3米，蓄水池2个，铺设饮水管道，修建排洪216米</t>
  </si>
  <si>
    <t>（猪场）平整场地6亩，1个蓄水池100立方米，修建产业道路，抽水设备1台，</t>
  </si>
  <si>
    <t>（农业）产业小型配套基础设施</t>
  </si>
  <si>
    <t>1.（山地苹果）农业产业园区配套集中供水工程
2.（山地苹果）园区配套砖铺主干道3公里，宽3.5米。</t>
  </si>
  <si>
    <t>为了发展循环农业、推广种养沼结合，园区配套养殖小区沼气工程100-120立方1座，配套抽渣三轮1辆</t>
  </si>
  <si>
    <t>发展循环农业、推广种养沼结合，园区配套养殖小区沼气工程100-120立方1座，配套抽渣三轮1辆</t>
  </si>
  <si>
    <t>（辣椒）辣椒种植基地，新建灌溉水渠500米。</t>
  </si>
  <si>
    <t>发展循环农业、推广种养沼结合，园区配套养殖小区沼气工程100-120立方1座及沼液配送项目</t>
  </si>
  <si>
    <t>修建苹果园，蓄水池3座，管道3000米</t>
  </si>
  <si>
    <t>果树灌溉专变</t>
  </si>
  <si>
    <t>1.（山地苹果）基地配套水窖6口，150立方米/每口
2.（山地苹果）基地配套田间砖铺道路宽3米、长5公里</t>
  </si>
  <si>
    <t>（山地苹果）1、栽植山地苹果新建4个蓄水池，预计20万；2、栽植山地苹果扩建水井一处，预计20万元</t>
  </si>
  <si>
    <t>山地苹果基地配套动力电，预计15.5万元</t>
  </si>
  <si>
    <t>花椒种植基地专变</t>
  </si>
  <si>
    <t>650亩山地苹果（其中2018年实施150亩,2019年实施500亩），配套产业生产道路3公里，配套灌溉设备等</t>
  </si>
  <si>
    <t>（山地苹果）591亩山地苹果配套灌溉设施：水源井1顶，蓄水池10口</t>
  </si>
  <si>
    <t>（山地苹果）2018年实施570亩山地苹果产业园区产业配套实施建设（变压器、高压线路、低压线路、水源井、50PE管道、生产道路砖铺、集雨窖、高位水池）</t>
  </si>
  <si>
    <t>山地苹果园专变</t>
  </si>
  <si>
    <t>（山地苹果）新载200亩山地苹果，配套灌溉设备，生产道路1.5公里</t>
  </si>
  <si>
    <t>（山地苹果）2017年实施的300亩山地苹果、村集体经济300亩杏树、村集体经济养殖场、村集体经济100亩种植业示范基地的产业园道路建设，硬化工程长1400m,宽4.5m。</t>
  </si>
  <si>
    <t>（艾草）产业配套设施、产业道路建设、集雨窖、水泵、管道</t>
  </si>
  <si>
    <t>（林业）产业小型配套基础设施</t>
  </si>
  <si>
    <t>新建红枣储备基地占地3.5亩，增加贫困户劳务收入</t>
  </si>
  <si>
    <t>解决生产困难</t>
  </si>
  <si>
    <t>助推产业发展</t>
  </si>
  <si>
    <t>栽植酸枣树新修田间道路2000米，新修集雨窑10处，可增加贫困户劳务收入</t>
  </si>
  <si>
    <t>变压器1台，机井4眼、管道5000m、蓄水池3座，用于530亩花椒基地，增加贫困户劳务收入</t>
  </si>
  <si>
    <t>100亩花椒基地抽水设施，一个水塔，增加贫困户劳务收入</t>
  </si>
  <si>
    <t>200亩花椒种植基地，水电路配套设施，3个蓄水池、管道、水泵，增加贫困户劳务收入</t>
  </si>
  <si>
    <t>252亩花椒基地井2眼、蓄水池2处，管道2500米，增加贫困户劳务收入</t>
  </si>
  <si>
    <t>150亩花椒基地配套设施工程（产业路2公里，建1个水塔，改造电路），增加贫困户劳务收入</t>
  </si>
  <si>
    <t>150亩花椒基地配套设施工程（蓄水池修建、购置灌溉设备，修产业道路），增加贫困户劳务收入</t>
  </si>
  <si>
    <t>200亩花椒基地配套设施工程（平整土地）、道路维修、购置灌溉设备等，增加贫困户劳务收入</t>
  </si>
  <si>
    <t>新修产业道路3.5公里宽3.5米、砖铺道路1.5公里宽3米、水源井及供水供电设备(配套411亩花椒栽植）增加贫困户劳务收入</t>
  </si>
  <si>
    <t>200亩花椒基地配套设施工程，增加贫困户劳务收入</t>
  </si>
  <si>
    <t>100亩花椒基地配套设施工程，增加贫困户劳务收入</t>
  </si>
  <si>
    <t>配套砖铺环山路1公里、蓄水池1个用于花椒栽植，增加贫困户劳务收入</t>
  </si>
  <si>
    <t>100亩花椒基地线路改造配套设施工程，增加贫困户劳务收入</t>
  </si>
  <si>
    <t>产业小型配套基础设施</t>
  </si>
  <si>
    <t>维修沟土坝一座</t>
  </si>
  <si>
    <t>呼家山中心村</t>
  </si>
  <si>
    <t>扶贫办</t>
  </si>
  <si>
    <t>（尾留项目）排水管道4000米</t>
  </si>
  <si>
    <t>雪菊育苗基地配套钻井一口，占地30平米</t>
  </si>
  <si>
    <t>薛润平</t>
  </si>
  <si>
    <t>杏树基地配套水源井2口</t>
  </si>
  <si>
    <t>高标准桑园基地配套机钻井2口</t>
  </si>
  <si>
    <t>李家塬村路坝水毁恢复工程排洪渠2处</t>
  </si>
  <si>
    <t>日光温室配套蓄水池2座，占地2亩，长14M，深5M，宽3.5M</t>
  </si>
  <si>
    <t>辣椒基地配套坝地排洪渠长95米，长2米，高2米</t>
  </si>
  <si>
    <t>增设混凝土溢洪道</t>
  </si>
  <si>
    <t>修建一个蓄水池，用于解决手工粉生产用水。</t>
  </si>
  <si>
    <t>（尾留项目）新建灌溉水渠</t>
  </si>
  <si>
    <t>铺设滴灌管道180亩；砖铺道路2公里；大门、围墙等</t>
  </si>
  <si>
    <t>（尾留项目）齐家山村日照冬温棚建设工程</t>
  </si>
  <si>
    <t>铺设10座大棚的喷灌；砖铺道路800米；水帘风机20套；冷库一座；排水渠；围栏、水电等配套</t>
  </si>
  <si>
    <t>双沟渠水毁坝地恢复工程</t>
  </si>
  <si>
    <t>王家梁村</t>
  </si>
  <si>
    <t>（尾留项目）薛家庄自然村坝地水毁恢复</t>
  </si>
  <si>
    <t>养鸡场配套供水工程：高位蓄水池；埋设输水管道800,配阀井6座，埋设配水管道300米；水泵及相关配电设施1套</t>
  </si>
  <si>
    <t>新建鸡蛋、鸡肉冷藏储存库及相关配套设施（新建储存室两间，总面积60平米）</t>
  </si>
  <si>
    <t>硬化水泥路270米，砌墙，安装大门，接动力电变压器一台、修蓄水池、铺设100米管道、水泵</t>
  </si>
  <si>
    <t>水毁淤地坝1座，修建排洪渠</t>
  </si>
  <si>
    <t>平整土地</t>
  </si>
  <si>
    <t>乔面塔坝土地整理二期工程</t>
  </si>
  <si>
    <t>接动力电变压器一台，蓄水池3座，管道3000米</t>
  </si>
  <si>
    <t>刘家焉村</t>
  </si>
  <si>
    <t>18791078899</t>
  </si>
  <si>
    <t>（尾流工程）小塔则村产业道路硬化及蓄水池建设工程</t>
  </si>
  <si>
    <t>（尾留项目）日光温室配套附属设施：产业基地道路，排水、供电等配套设施</t>
  </si>
  <si>
    <t>丁家畔村</t>
  </si>
  <si>
    <t>灌溉蓄水水库及水库建设</t>
  </si>
  <si>
    <t>维护人畜饮水井1处、维护人畜饮水井管道1千米、新修蓄水池1座</t>
  </si>
  <si>
    <t>红枣降高塑形，拓宽砖铺1000米</t>
  </si>
  <si>
    <t>维护自流灌溉蔬菜基地地60亩</t>
  </si>
  <si>
    <t>生产用水蓄水池10个</t>
  </si>
  <si>
    <t>灌溉管道及线路12000米</t>
  </si>
  <si>
    <t>羊子养殖场基础设施建设</t>
  </si>
  <si>
    <t>日光温室三座</t>
  </si>
  <si>
    <t>蓄水窖8口、管道等配套设施、生产道路6公里</t>
  </si>
  <si>
    <t>塑料大棚配套钻机井4口</t>
  </si>
  <si>
    <t>提高渔场堤坝，改善排洪设施等</t>
  </si>
  <si>
    <t>盐碱地治理</t>
  </si>
  <si>
    <t>叶家园沟村</t>
  </si>
  <si>
    <t>（尾留项目）丰润园区砖铺道路及集水池修建</t>
  </si>
  <si>
    <t>深砭焉村</t>
  </si>
  <si>
    <t>（尾留项目）（渔场）产业配套挡墙</t>
  </si>
  <si>
    <t>种植业示范基地配套蓄水池、管道等产业配套设施</t>
  </si>
  <si>
    <t>20亩辣椒基地配套抽水设备、拉生产用电500米，订单农业</t>
  </si>
  <si>
    <t>中药材基地配套灌溉实施</t>
  </si>
  <si>
    <t>小杂粮加工厂配套水、电、路</t>
  </si>
  <si>
    <t>维修改造养蚕共育室13间窑洞，配套养蚕设备</t>
  </si>
  <si>
    <t>（尾留项目）寺沟宽滩小组坝地排洪渠恢复</t>
  </si>
  <si>
    <t>寺沟道路排洪渠水毁修复</t>
  </si>
  <si>
    <t>产业发展奖补</t>
  </si>
  <si>
    <t>产业发展奖补（种植业）</t>
  </si>
  <si>
    <t>郭玉银</t>
  </si>
  <si>
    <t>鼓励激励贫困户自我发展</t>
  </si>
  <si>
    <t>加快贫困户发展生产，增加收入</t>
  </si>
  <si>
    <t>新型经营主体</t>
  </si>
  <si>
    <t>（尾留项目）寰宇农业发展有限公司：兑付经营主体带动贫困户第二轮奖补资金（每带动一个贫困户按500元计算）</t>
  </si>
  <si>
    <t>企业带动脱贫</t>
  </si>
  <si>
    <t>（尾留项目）黄河红枣业生态开发有限公司：兑付经营主体带动贫困户第二轮奖补资金（每带动一个贫困户按500元计算）</t>
  </si>
  <si>
    <t>张绍军</t>
  </si>
  <si>
    <t>（尾留项目）龙翔农业科技综合开发有限责任公司：兑付经营主体带动贫困户第二轮奖补资金（每带动一个贫困户按500元计算）</t>
  </si>
  <si>
    <t>（尾留项目）明杰蚕桑专业合作社：兑付经营主体带动贫困户第二轮奖补资金（每带动一个贫困户按500元计算）</t>
  </si>
  <si>
    <t>（尾留项目）丰润现代农业开发有限公司：兑付经营主体带动贫困户第二轮奖补资金（每带动一个贫困户按500元计算）</t>
  </si>
  <si>
    <t>吴堡县移民搬迁产业就业基地建设</t>
  </si>
  <si>
    <t>1.吴堡县移民搬迁扶贫产业就业基地：砖铺生产道路宽3.5米*2公里、砖铺环园道路宽1.5米*3公里(66万元）
2.吴堡县移民搬迁扶贫产业就业基地：130亩黄花菜配套水肥一体化项目建设（19.5万元）
3.吴堡县移民搬迁扶贫产业就业基地：部分主干道路及园区道路绿化1公里（30万元）
4.吴堡县移民搬迁扶贫产业就业基地：为了发展循环农业、推广种养沼结合，基地实施沼肥配送项目（配套养殖小区沼气工程100-120立方1座，配套抽渣三轮1辆、配套太阳能杀虫灯、抽渣泵、增施有机肥、沼液输送管道及其它实施）（50万元）5.吴堡县移民搬迁扶贫产业就业基地：新建“五位一体”生态温室3座，建设标准：长60米*宽22米，1320平米/每座，共3960平米，投资360元/平米（142.56万元）
6.吴堡县移民搬迁扶贫产业就业基地：种植试验示范建设（引进示范黄花菜种植130亩、补栽樱桃15亩、日光温室栽植时令水果及精细蔬菜6亩）（31.08万元）
7.吴堡县移民搬迁扶贫产业就业基地：园区内砌筑道路边墙850m,围栏1000m，水泥硬化370㎡（10.284万元）
8.吴堡县移民搬迁扶贫产业就业基地：种植业场区综合设施设备恢复（7.213万元）
9.吴堡县移民搬迁扶贫产业就业基地：完善鸡舍实施设备（原青贮窑搭建彩钢棚顶、砖铺养殖棚1600平米、集中供暖1400平米、棚顶防水处理1600平米、安装窗门280平米）（31.303万元）
10.吴堡县移民搬迁扶贫产业就业基地：新增标准化鸡笼13组（含鸡650只）（7.8万元）</t>
  </si>
  <si>
    <t>全县</t>
  </si>
  <si>
    <t>柏树坪产业就业基地</t>
  </si>
  <si>
    <t>刘金拿</t>
  </si>
  <si>
    <t>以奖代补项目</t>
  </si>
  <si>
    <t>（尾留项目）市级以上合作社示范社以奖代补扶持项目：支持市级以上合作社指导服务农户成员发展绿色生态农业，开展标准化生产、专业化服务，突出农产品初加工、包装、仓储物流设施建设和市场营销等服务，进一步提升管理能力、市场竞争能力和服务带动能力</t>
  </si>
  <si>
    <t>各镇（街道办）</t>
  </si>
  <si>
    <t>提升农业社会化服务</t>
  </si>
  <si>
    <t>就业项目</t>
  </si>
  <si>
    <t>外出务工补助</t>
  </si>
  <si>
    <t>劳务奖补</t>
  </si>
  <si>
    <t>对贫困户家庭劳动力外出务工且有务工收入的给予劳务奖励金，贫困户家庭每户最高不超5000元</t>
  </si>
  <si>
    <t>人社局</t>
  </si>
  <si>
    <t>孔德智</t>
  </si>
  <si>
    <t>带动贫困户就业增收</t>
  </si>
  <si>
    <t>带动2300户贫困户就业增收</t>
  </si>
  <si>
    <t>就业创业补助</t>
  </si>
  <si>
    <t>创业补贴</t>
  </si>
  <si>
    <t>对贫困户自主创业且稳定经营6个月以上的给予每人3000元的一次性创业补贴</t>
  </si>
  <si>
    <t>薛峰</t>
  </si>
  <si>
    <t>带动贫困户创业增收</t>
  </si>
  <si>
    <t>带动40户贫困户创业增收</t>
  </si>
  <si>
    <t>技能培训</t>
  </si>
  <si>
    <t>技工教育补贴</t>
  </si>
  <si>
    <t>对在仪征技师学院接受技工教育的吴堡户籍应届初高中毕业生予以补助：建档立卡贫困家庭学生每人每年补助5500元，农村非贫家庭或城市低保家庭学生每人每年补助4500元，非城市低保家庭学生每人每年补助2500元。</t>
  </si>
  <si>
    <t>促进贫困户就业增收</t>
  </si>
  <si>
    <t>促进50户贫困户就业增收</t>
  </si>
  <si>
    <t>组织开展家政服务、美容、美发、美甲、特色小吃、电焊、电工、电子商务、手工挂面、创业、订单式等培训200人</t>
  </si>
  <si>
    <t>榆林、西安、仪征、县内等地</t>
  </si>
  <si>
    <t>带动贫困户脱贫增收</t>
  </si>
  <si>
    <t>200户贫困户受益</t>
  </si>
  <si>
    <t>实用技术培训</t>
  </si>
  <si>
    <t>组织开展蚕桑、花椒、苹果、枣树、核桃等种养殖、加工实用技术培训60人</t>
  </si>
  <si>
    <t>60户贫困户受益</t>
  </si>
  <si>
    <t>能力建设</t>
  </si>
  <si>
    <t>建档立卡贫困户脱贫攻坚政策解读、帮扶政策宣讲、培训</t>
  </si>
  <si>
    <t>13909125390</t>
  </si>
  <si>
    <t>帮助6796户贫困户了解扶贫政策、增强扶贫扶智意识</t>
  </si>
  <si>
    <t>帮助1384户贫困户了解扶贫政策、增强扶贫扶智意识</t>
  </si>
  <si>
    <t>帮助1472户贫困户了解扶贫政策、增强扶贫扶智意识</t>
  </si>
  <si>
    <t>帮助788户贫困户了解扶贫政策、增强扶贫扶智意识</t>
  </si>
  <si>
    <t>帮助1094户贫困户了解扶贫政策、增强扶贫扶智意识</t>
  </si>
  <si>
    <t>帮助1289户贫困户了解扶贫政策、增强扶贫扶智意识</t>
  </si>
  <si>
    <t>帮助769户贫困户了解扶贫政策、增强扶贫扶智意识</t>
  </si>
  <si>
    <t>建档立卡贫困户互助资金及小额信贷贴息培训</t>
  </si>
  <si>
    <t>任建龙</t>
  </si>
  <si>
    <t>人才培训</t>
  </si>
  <si>
    <t>贫困人口技能培训。</t>
  </si>
  <si>
    <t>李骥</t>
  </si>
  <si>
    <t>务工</t>
  </si>
  <si>
    <t>产业实用技术培训及指导服务，为了激发贫困户内生动力，宣讲产业扶贫政策，指导贫困户科学选准产业，开展贫困户生产技术指导及培训，提升产业扶贫质量，</t>
  </si>
  <si>
    <t>培育职业农
民5人</t>
  </si>
  <si>
    <t>薛晓艳</t>
  </si>
  <si>
    <t>培育职业农
民13人</t>
  </si>
  <si>
    <t>培育职业农
民21人</t>
  </si>
  <si>
    <t>培育职业农
民15人</t>
  </si>
  <si>
    <t>培育职业农
民41人</t>
  </si>
  <si>
    <t>县聘协管员补贴</t>
  </si>
  <si>
    <t>在农、林、教育、卫生、镇等部门设立协管员岗位用于安置贫困大学生就业，岗位补贴每人每月2500元</t>
  </si>
  <si>
    <t>辛锋锋</t>
  </si>
  <si>
    <t>带动169户贫困户就业增收</t>
  </si>
  <si>
    <t>特设公益性岗位补贴</t>
  </si>
  <si>
    <t>在各村设立特设公益性岗位用于安置贫困劳动力就业，岗位补贴最高不超每人每月600元</t>
  </si>
  <si>
    <t>带动172户贫困户就业增收</t>
  </si>
  <si>
    <t>生态护林员选聘续聘</t>
  </si>
  <si>
    <t>选聘续聘生态护林员223人</t>
  </si>
  <si>
    <t>223个村（小组）</t>
  </si>
  <si>
    <t>王亚军</t>
  </si>
  <si>
    <t>带动223户647人实现稳定脱贫</t>
  </si>
  <si>
    <t>户均增收6400元，带动223户647人实现稳定脱贫。</t>
  </si>
  <si>
    <t>教育扶贫</t>
  </si>
  <si>
    <t>享受“雨露计划”职业教育补助</t>
  </si>
  <si>
    <t>雨露计划</t>
  </si>
  <si>
    <t>技工学校建档立卡贫困家庭学生雨露计划扶持补贴</t>
  </si>
  <si>
    <t>2019</t>
  </si>
  <si>
    <t>带动80人实现教育扶持</t>
  </si>
  <si>
    <t>保障学生的教育发展</t>
  </si>
  <si>
    <t>其他教育扶贫</t>
  </si>
  <si>
    <t>营养改善计划</t>
  </si>
  <si>
    <t>农村学校就学的全部中小学生，县城义务教育阶段残疾儿童及建档立卡贫困学生享受每人每天4元的营养餐补助</t>
  </si>
  <si>
    <t>宋家川镇、辛家沟镇、郭家沟镇、寇家塬镇、张家山镇、岔上镇</t>
  </si>
  <si>
    <t>全县义务教育阶段学校</t>
  </si>
  <si>
    <t>教育局</t>
  </si>
  <si>
    <t>李利荣</t>
  </si>
  <si>
    <t>保障义务教育</t>
  </si>
  <si>
    <t>保障学生的身体健康发展</t>
  </si>
  <si>
    <t>学前教育家庭经济困难幼儿生活补助</t>
  </si>
  <si>
    <t>农村学校就学的全部幼儿与县城就读的建档立卡、残疾儿童及其他家庭经济困难儿童享受每人每天3元的生活补助</t>
  </si>
  <si>
    <t>全县学前教育阶段学校</t>
  </si>
  <si>
    <t>保障学前教育</t>
  </si>
  <si>
    <t>贫困寄宿生生活补助</t>
  </si>
  <si>
    <t>寄宿制学校就读的寄宿生，小学生享受每天4元的生活补助，初中生享受每人每天5元的生活补助</t>
  </si>
  <si>
    <t>解决寄宿生的生活费</t>
  </si>
  <si>
    <t>保障学生的寄宿生活费</t>
  </si>
  <si>
    <t>高中助学金</t>
  </si>
  <si>
    <t>高中教育阶段家庭经济困难学生享受每年1500元到2500元的助学金</t>
  </si>
  <si>
    <t>全县高中教育阶段学校</t>
  </si>
  <si>
    <t>保障高中教育</t>
  </si>
  <si>
    <t>保障学生完成高中教育</t>
  </si>
  <si>
    <t>健康扶贫</t>
  </si>
  <si>
    <t>参加城乡居民基本医疗保险</t>
  </si>
  <si>
    <t>贫困户代缴</t>
  </si>
  <si>
    <t>医保局</t>
  </si>
  <si>
    <t>张平</t>
  </si>
  <si>
    <t>保障医疗健康</t>
  </si>
  <si>
    <t>减少负担</t>
  </si>
  <si>
    <t>接受医疗救助</t>
  </si>
  <si>
    <t>医疗救助</t>
  </si>
  <si>
    <t>参加其他补充医疗保险</t>
  </si>
  <si>
    <t>补充医疗</t>
  </si>
  <si>
    <t>金融扶贫</t>
  </si>
  <si>
    <t>扶贫小额信贷贴息</t>
  </si>
  <si>
    <t>贷款贴息</t>
  </si>
  <si>
    <t>小额信贷贴息，预计贴息1200户</t>
  </si>
  <si>
    <t>帮助贫困户增加收入，解决生产困难</t>
  </si>
  <si>
    <t>互助资金贴息，预计贴息2640户</t>
  </si>
  <si>
    <t>生活条件改善</t>
  </si>
  <si>
    <t>解决安全饮水</t>
  </si>
  <si>
    <t>农饮水水质监测项目</t>
  </si>
  <si>
    <t>对新增机打井和部分农户饮用雨水抽样检测共计8.6万元。</t>
  </si>
  <si>
    <t>吴堡县疾病预防控制中心</t>
  </si>
  <si>
    <t>卫健局</t>
  </si>
  <si>
    <t>薛艳清</t>
  </si>
  <si>
    <t>预防污染、警报污染</t>
  </si>
  <si>
    <t>为民众身体健康提供保障</t>
  </si>
  <si>
    <t>水质监测实验室建设项目</t>
  </si>
  <si>
    <t>建设疾控中心水质监测实验室，开展上级部门要求的水质监测项目</t>
  </si>
  <si>
    <t>饮水工程</t>
  </si>
  <si>
    <t>维修水源井、二级站100m³、高位蓄水池100m³、管路1500、电路</t>
  </si>
  <si>
    <t>水利局</t>
  </si>
  <si>
    <t>薛利奇</t>
  </si>
  <si>
    <t>解决全村饮水困难</t>
  </si>
  <si>
    <t>（尾留工程）蓄水池、维修井，高位蓄水池100m³、上水管路200m</t>
  </si>
  <si>
    <t>（尾留工程）蓄水池、维修井，维修水源井1处、60m³、100m³蓄水池各一处、管路1000m</t>
  </si>
  <si>
    <t>（尾留工程）一步墕安全饮水工程，维修水源井3处</t>
  </si>
  <si>
    <t>受益146户346人，解决饮水安全</t>
  </si>
  <si>
    <t>（尾留工程）叶家园沟安全饮水工程，水源井2处、30m³蓄水池2处、管路2000m</t>
  </si>
  <si>
    <t>受益49户135人，解决饮水安全</t>
  </si>
  <si>
    <t>（尾留工程）木家沟丁家梁安全饮水工程，60蓄水池4处、管路3600m、水泵2台</t>
  </si>
  <si>
    <t>木家沟村</t>
  </si>
  <si>
    <t>受益151户486人，解决饮水安全</t>
  </si>
  <si>
    <t>（尾留工程）赤木峪安全饮水工程，水源井一处、蓄水池30m³、管路1000m</t>
  </si>
  <si>
    <t>受益337户1049人，解决饮水安全</t>
  </si>
  <si>
    <t>（尾留工程）高尚墕安全饮水工程，机井一处</t>
  </si>
  <si>
    <t>受益123户324人，解决饮水安全</t>
  </si>
  <si>
    <t>（尾留工程）维修水源井2处、新建水源井1处、60m³蓄水池、管路1500m</t>
  </si>
  <si>
    <t>温家湾村</t>
  </si>
  <si>
    <t>康三虎</t>
  </si>
  <si>
    <t>（尾留工程）维修水源井3处、管路1000m</t>
  </si>
  <si>
    <t>张海峰</t>
  </si>
  <si>
    <t>李家寨小组新建水源井1座、60m³高位蓄水池1座、管路700m、慕家崖小组新建60m³蓄水池1座、管路400m</t>
  </si>
  <si>
    <t>慕道龙</t>
  </si>
  <si>
    <t>维修（张家山小组）水源井一处、管路1700m、西车家塔小组机井1处</t>
  </si>
  <si>
    <t>后墕中心村</t>
  </si>
  <si>
    <t>新建机井1处，维修加固水源井5处，标准管理房2处，普通管理房4处，</t>
  </si>
  <si>
    <t>（薛家塬小组）机井1处、更换潜水泵2处、管路820米、水源井一处、防洪</t>
  </si>
  <si>
    <t>袁家山村巴家沟路坝恢复</t>
  </si>
  <si>
    <t>秦家圪崂小组饮水工程，水源井一处、管路820m、60m³蓄水池1处</t>
  </si>
  <si>
    <t>铺设自来水管道8000米，集中检查井等</t>
  </si>
  <si>
    <t>饮水工程巩固提升</t>
  </si>
  <si>
    <t>受益860人</t>
  </si>
  <si>
    <t>新建集雨井10处</t>
  </si>
  <si>
    <t>受益650人</t>
  </si>
  <si>
    <t>弓家山新建水源井1座，管理房1座60m3高位蓄水池3座，1存镀锌钢管</t>
  </si>
  <si>
    <t>全村受益</t>
  </si>
  <si>
    <t>辛家下山小组（吴家湾自然村）维修水源井1座、60m³高位蓄水池1座、管路2570m检查井5个，水表18个</t>
  </si>
  <si>
    <t>呼家渠新修水源井一口</t>
  </si>
  <si>
    <t>新建水源井2处</t>
  </si>
  <si>
    <t>宽马家石村</t>
  </si>
  <si>
    <t>马存琴</t>
  </si>
  <si>
    <t>维修水源井1处</t>
  </si>
  <si>
    <t>全县范围内共维修1546台自吸泵</t>
  </si>
  <si>
    <t>薛家峁村康家墕小组安全饮水工程</t>
  </si>
  <si>
    <t>财政局</t>
  </si>
  <si>
    <t>薛应军</t>
  </si>
  <si>
    <t>受益144户363人，解决饮水安全</t>
  </si>
  <si>
    <t>（尾留工程）尚家塬村集雨窖工程建设项目，新建蓄水池22座，其中：8座长8米，宽4米，深4米；14座长8米，宽4米，深3.5米。</t>
  </si>
  <si>
    <t>车家塬村辛家塬小组高位蓄水池维修</t>
  </si>
  <si>
    <t>解决群众饮水问题</t>
  </si>
  <si>
    <t>贺家畔小组新修高位蓄水池1座，铺设管道1公里，长10米，宽3米，深3.5米。</t>
  </si>
  <si>
    <t>受益132户456人，解决饮水安全</t>
  </si>
  <si>
    <t>（尾留工程）呼家山饮水工程</t>
  </si>
  <si>
    <t>（尾留工程）饮水道路工程</t>
  </si>
  <si>
    <t>（尾留工程）蓄水池建设两座及管道铺设</t>
  </si>
  <si>
    <t>（尾留工程）蓄水池工程3口，长4.5M，宽3.5M</t>
  </si>
  <si>
    <t>（尾留工程）蓄水池建设工程</t>
  </si>
  <si>
    <t>水源井1处700M3、配套设施等、牛家山集雨窖</t>
  </si>
  <si>
    <t>港元咀小组钻井1口，高位蓄水池1座100M3。</t>
  </si>
  <si>
    <t>（尾留工程）饮水水毁恢复工程</t>
  </si>
  <si>
    <t>打井一口，深350M，管道维修，PE管1100M</t>
  </si>
  <si>
    <t>解决饮水安全</t>
  </si>
  <si>
    <t>（尾留工程）樊家畔安全饮水工程</t>
  </si>
  <si>
    <t>袁家山小组新建人饮工程一座及配套管道</t>
  </si>
  <si>
    <t>解决全村出行困难</t>
  </si>
  <si>
    <t>新修水源井一口</t>
  </si>
  <si>
    <t>（尾留工程）新建人饮工程(水井一座)</t>
  </si>
  <si>
    <t>（尾留工程）饮水工程一处（水井一座）</t>
  </si>
  <si>
    <t>（尾留工程）高家塄村饮水工程3处</t>
  </si>
  <si>
    <t>维修塔则沟水源井1口、管道1200m、蓄水池7座（塔则沟小组）</t>
  </si>
  <si>
    <t>康家塔社区</t>
  </si>
  <si>
    <t>解决塔则沟饮水困难</t>
  </si>
  <si>
    <t>非贫困村项目</t>
  </si>
  <si>
    <t>郭家腰小组实施人蓄饮水工程</t>
  </si>
  <si>
    <t>解决全村饮水质量</t>
  </si>
  <si>
    <t>新钻水井一孔（杏子塔小组）</t>
  </si>
  <si>
    <t>西山村路坝水毁恢复</t>
  </si>
  <si>
    <t>蓄水井6口，抽水泵6台</t>
  </si>
  <si>
    <t>改善基础环境</t>
  </si>
  <si>
    <t>新建机钻水井3口，100立方建蓄水井2口</t>
  </si>
  <si>
    <t>王家梁组深井,高位水池1处、管网等</t>
  </si>
  <si>
    <t>安全饮水：水泵6台，管网6000米</t>
  </si>
  <si>
    <t>解决饮水困难</t>
  </si>
  <si>
    <t>水源井2口；旱井1口</t>
  </si>
  <si>
    <t>在柳沟新建水源井一口，涉及50户村民饮水</t>
  </si>
  <si>
    <t>新建排洪渠3条</t>
  </si>
  <si>
    <t>霍家沟村</t>
  </si>
  <si>
    <t>改善全村生产生活环境</t>
  </si>
  <si>
    <t>水源井维护一口</t>
  </si>
  <si>
    <t>路坝水毁恢复</t>
  </si>
  <si>
    <t>张家山村</t>
  </si>
  <si>
    <t>新建排洪渠长240米，底宽2.5米，高1.2米。维修改造后能有效保护50亩坝地，以及生产道路200米</t>
  </si>
  <si>
    <t>厨房厕所圈舍等改造</t>
  </si>
  <si>
    <t>人居改造</t>
  </si>
  <si>
    <t>化粪池水毁维修</t>
  </si>
  <si>
    <t>综合保障性扶贫</t>
  </si>
  <si>
    <t>享受农村居民最低生活保障</t>
  </si>
  <si>
    <t>农村低保救助</t>
  </si>
  <si>
    <t>对农村低保对象发放低保金</t>
  </si>
  <si>
    <t>民政局</t>
  </si>
  <si>
    <t>王锦武</t>
  </si>
  <si>
    <t>解决低保对象的吃穿问题</t>
  </si>
  <si>
    <t>保证低保对象的基本生活</t>
  </si>
  <si>
    <t>享受特困人员救助供养</t>
  </si>
  <si>
    <t>农村特困救助</t>
  </si>
  <si>
    <t>对农村特困人员发放供养金</t>
  </si>
  <si>
    <t>解决特困人员的吃穿住行问题</t>
  </si>
  <si>
    <t>保证特困人员的基本生活</t>
  </si>
  <si>
    <t>参加城乡居民基本养老保险</t>
  </si>
  <si>
    <t>基础养老金</t>
  </si>
  <si>
    <t>年满60周岁，每人每月发放143元基础养老金</t>
  </si>
  <si>
    <t>马如辉</t>
  </si>
  <si>
    <t>09126510336</t>
  </si>
  <si>
    <t>缴费代缴</t>
  </si>
  <si>
    <t>60周岁以下缴费人员，符合社保扶贫政策的人员，每人每年财政代缴50元</t>
  </si>
  <si>
    <t>接受临时救助</t>
  </si>
  <si>
    <t>农村临时救助</t>
  </si>
  <si>
    <t>对农村困难家庭发放临时救助金</t>
  </si>
  <si>
    <t>解决特殊困难人员的基本生活</t>
  </si>
  <si>
    <t>对有严重困难的家庭或个人给予应急性、过渡性救助，确保其基本生活。</t>
  </si>
  <si>
    <t>村基础设施</t>
  </si>
  <si>
    <t>通村、组硬化路及护栏</t>
  </si>
  <si>
    <t>通村道路</t>
  </si>
  <si>
    <t>后焉村通村公路提升工程541m</t>
  </si>
  <si>
    <t>交通局</t>
  </si>
  <si>
    <t>（尾留工程）后焉村委会拓宽硬化道路工程长735m,宽4.5m</t>
  </si>
  <si>
    <t>王振平</t>
  </si>
  <si>
    <t>（尾留工程）后焉村通村公路水毁抢险修复工程100m</t>
  </si>
  <si>
    <t>张家焉至任家沟通村公路提升工程2493m</t>
  </si>
  <si>
    <t>（尾留工程）张家墕村委会道路硬化工程长50m,宽4m</t>
  </si>
  <si>
    <t>（尾留工程）张家焉至寨峁山通村公路水毁抢险修复工程200m</t>
  </si>
  <si>
    <t>（尾留工程）慕家崖村委会道路硬化工程长800m,宽4.5m</t>
  </si>
  <si>
    <t>（尾留工程）慕家崖村下园子沟小组水毁抢修工程100m</t>
  </si>
  <si>
    <t>（尾留工程）呼家山村水毁路段恢复工程0.1KM</t>
  </si>
  <si>
    <t>（尾留工程）达连坡村水毁路段恢复工程300m</t>
  </si>
  <si>
    <t>（尾留工程）白家山村道路硬化工程320m</t>
  </si>
  <si>
    <t>白家山村</t>
  </si>
  <si>
    <t>（尾留工程）刘家塬头至后焉道路水毁修复、加宽道路工程0.45KM</t>
  </si>
  <si>
    <t>（尾留工程）东庄村前薛家洼小组道路水毁修复工程长120m</t>
  </si>
  <si>
    <t>（尾留工程）寇家塬镇马跑泉至牛家山通村公路工程1.29km</t>
  </si>
  <si>
    <t>（尾留工程）马跑泉通村公路水毁抢险修复工程0.08km</t>
  </si>
  <si>
    <t>（尾留工程）安家山村委会道路硬化工程长600m,宽3.5m</t>
  </si>
  <si>
    <t>（尾留工程）安家山通村公路水毁抢修工程150m</t>
  </si>
  <si>
    <t>（尾留工程）寇家塬镇薛下村村前胡家山小组道路硬化工程1km</t>
  </si>
  <si>
    <t>（尾留工程）后山村李家圪崂小组道路硬化工程0.95km</t>
  </si>
  <si>
    <t>（尾留工程）红湾通村路水毁抢险修复工程0.06km</t>
  </si>
  <si>
    <t>村委会至南塬通村公路提升工程长1500m，宽度3米</t>
  </si>
  <si>
    <t>（尾留工程）杨家沟至港元咀通村公路水毁抢修工程100m</t>
  </si>
  <si>
    <t>（尾留工程）齐家山汉滩自然村-李家焉道路建设长1000m,宽4m</t>
  </si>
  <si>
    <t>（尾留工程）齐家山（含汉滩自然村）道路水毁修复工程360m</t>
  </si>
  <si>
    <t>（尾留工程）郭家沟至小塔则通村公路工程长2700m,宽4.5m</t>
  </si>
  <si>
    <t>（尾留工程）于家沟至上侯家焉通村公路水毁抢修工程390m</t>
  </si>
  <si>
    <t>（尾留工程）山头村主干道水毁道路修复工程480m</t>
  </si>
  <si>
    <t>（尾留工程）史家塔村委会道路硬化工程长1350m,宽4.5m</t>
  </si>
  <si>
    <t>山头村斜侧自然村至豁呼路硬化工程,1650m，宽3.5m</t>
  </si>
  <si>
    <t>山头村内主干道硬化工程长700m,宽4.5m；长1050m，宽3m。</t>
  </si>
  <si>
    <t>上侯家焉至沿黄公路连接线通村公路提升工程长2100m，宽4.5m</t>
  </si>
  <si>
    <t>硬化路2.2公里</t>
  </si>
  <si>
    <t>薛家港至冯家岔等道路硬化工程800m，宽4.5m</t>
  </si>
  <si>
    <t>受益贫困户481户1400人</t>
  </si>
  <si>
    <t>（尾留工程）张家沟至薛家峁通村公路水毁抢修工程270m</t>
  </si>
  <si>
    <t>受益228户674人，解决道路安全，方便出行</t>
  </si>
  <si>
    <t>（尾留工程）薛家峁村康家焉段水毁道路恢复工程0.06KM</t>
  </si>
  <si>
    <t>（尾留工程）樊家畔至曹家沟过水墙加高长70m，宽6.5m</t>
  </si>
  <si>
    <t>受益258户675人，解决道路安全，方便出行</t>
  </si>
  <si>
    <t>（尾留工程）杨家畔村水毁道路修复工程长100m,宽4.5m</t>
  </si>
  <si>
    <t>受益359户938人，解决道路安全，方便出行</t>
  </si>
  <si>
    <t>（尾留工程）丁家畔村委会道路硬化工程长262m,宽4.5m</t>
  </si>
  <si>
    <t>受益481户1400人，解决道路安全，方便出行</t>
  </si>
  <si>
    <t>（尾留工程）宋家条村委会道路硬化工程长500m,宽4.5m</t>
  </si>
  <si>
    <t>受益176户500人，解决道路安全，方便出行</t>
  </si>
  <si>
    <t>（尾留工程）一步焉村硬化水毁道路400m</t>
  </si>
  <si>
    <t>受益85户230人，解决道路安全，方便出行</t>
  </si>
  <si>
    <t>（尾留工程）薛张家山村委会道路硬化工程长700m宽4.5m</t>
  </si>
  <si>
    <t>受益154户497人，解决道路安全，方便出行</t>
  </si>
  <si>
    <t>（尾留工程）李家河主干道及卫生室硬化工程长340m,宽4.5m</t>
  </si>
  <si>
    <t>（尾留工程）尚家坪水毁中桥修复及道路恢复工程200m</t>
  </si>
  <si>
    <t>（尾留工程）寇家塔村村委会道路硬化工程长1300m,宽4.5m</t>
  </si>
  <si>
    <t>寇家塔村</t>
  </si>
  <si>
    <t>深砭焉到门家塔通村公路提升工程1925m</t>
  </si>
  <si>
    <t>老庄至袁家山旧路改造工程（全长1274米）</t>
  </si>
  <si>
    <t>旧卫生院--辛家沟旧街通村公路提升工程0.682km</t>
  </si>
  <si>
    <t>霍家山至大庄通村公路提升工程0.943km</t>
  </si>
  <si>
    <t>山头－寇家塔村主干道硬化工程3千米，宽4.5米</t>
  </si>
  <si>
    <t>（尾留工程）园宋家沟通村路水毁抢险修复工程</t>
  </si>
  <si>
    <t>（尾留工程）高家庄村委会道路硬化工程长300m,宽4.5m</t>
  </si>
  <si>
    <t>（尾留工程）晓寺则通村水泥路工程长2300m,宽4.5m</t>
  </si>
  <si>
    <t>（尾留工程）晓寺则通村公路油返砂工程1700m</t>
  </si>
  <si>
    <t>（尾留工程）小寺则村（高家山自然村)水毁路段恢复工程80m</t>
  </si>
  <si>
    <t>（尾留工程）高家塄拓宽硬化道路工程长1000m,宽4.5m</t>
  </si>
  <si>
    <t>张家焉村通村路水毁抢险修复工程</t>
  </si>
  <si>
    <t>西车家塔小组通村水泥路</t>
  </si>
  <si>
    <t>东庄旧村通村水泥路抢修工程</t>
  </si>
  <si>
    <t>马跑泉通村公路水毁抢修工程</t>
  </si>
  <si>
    <t>东庄村前薛家洼小组道路水毁修复工程</t>
  </si>
  <si>
    <t>安家山通村公路水毁抢修工程</t>
  </si>
  <si>
    <t>（尾留工程）李家塔下山村通村路水毁抢险修复工程</t>
  </si>
  <si>
    <t>团枣坪沟通村水泥路</t>
  </si>
  <si>
    <t>千尺峁至王家梁通村水泥路</t>
  </si>
  <si>
    <t>小塔则通村水泥路</t>
  </si>
  <si>
    <t>李家焉通村水泥路</t>
  </si>
  <si>
    <t>山头村通村公路水毁抢修工程</t>
  </si>
  <si>
    <t>小塔则通村水泥路改造工程</t>
  </si>
  <si>
    <t>樊家畔通村水泥路</t>
  </si>
  <si>
    <t>丁家梁小组至坪湾通村水泥路</t>
  </si>
  <si>
    <t>薛家港小组沿黄路至村小组通村水泥路</t>
  </si>
  <si>
    <t>一步墕小组墕口至洞口通村水泥路</t>
  </si>
  <si>
    <t>李家河通村道路水毁修复工程</t>
  </si>
  <si>
    <t>13720472848</t>
  </si>
  <si>
    <t>宽滩小组通村水泥路</t>
  </si>
  <si>
    <t>三县便民连接桥</t>
  </si>
  <si>
    <t>高家庄至路焉小组通村水泥路）</t>
  </si>
  <si>
    <t>“油返砂”整治工程</t>
  </si>
  <si>
    <t>王前路
“油返砂”整治工程0.67km</t>
  </si>
  <si>
    <t>弓刘路
“油返砂”整治工程0.55km</t>
  </si>
  <si>
    <t>佳呼路
“油返砂”整治工程0.57km</t>
  </si>
  <si>
    <t>张刁路
“油返砂”整治工程0.35km</t>
  </si>
  <si>
    <t>杨黄路
“油返砂”整治工程0.66km</t>
  </si>
  <si>
    <t>薛冯路
“油返砂”整治工程1.5km</t>
  </si>
  <si>
    <t>薛秦路
“油返砂”整治工程0.65km</t>
  </si>
  <si>
    <t>红杨路
“油返砂”整治工程0.6km</t>
  </si>
  <si>
    <t>丁贺路
“油返砂”整治工程0.7km</t>
  </si>
  <si>
    <t>于侯路
“油返砂”整治工程1.5km</t>
  </si>
  <si>
    <t>张格路
“油返砂”整治工程2.22km</t>
  </si>
  <si>
    <t>吉针庙</t>
  </si>
  <si>
    <t>辛霍路
“油返砂”整治工程0.63km</t>
  </si>
  <si>
    <t>辛尚路
“油返砂”整治工程0.53km</t>
  </si>
  <si>
    <t>郭城路
“油返砂”整治工程0.65km</t>
  </si>
  <si>
    <t>郭东路
“油返砂”整治工程0.22km</t>
  </si>
  <si>
    <t>张辛路
“油返砂”整治工程0.83km</t>
  </si>
  <si>
    <t>前王家山村</t>
  </si>
  <si>
    <t>慕东路
“油返砂”整治工程0.6km</t>
  </si>
  <si>
    <t>车宋路
“油返砂”整治工程1.9km</t>
  </si>
  <si>
    <t>赤枣路
“油返砂”整治工程0.66km</t>
  </si>
  <si>
    <t>大槐路
“油返砂”整治工程0.68km</t>
  </si>
  <si>
    <t>红安路
“油返砂”整治工程0.9km</t>
  </si>
  <si>
    <t>红寨路
“油返砂”整治工程0.7km</t>
  </si>
  <si>
    <t>薛后路
“油返砂”整治工程0.8km</t>
  </si>
  <si>
    <t>柳南路
“油返砂”整治工程1.1km</t>
  </si>
  <si>
    <t>车丁路
“油返砂”整治工程1.025km</t>
  </si>
  <si>
    <t>薛武路
“油返砂”整治工程0.75km</t>
  </si>
  <si>
    <t>尚牛路
“油返砂”整治工程0.62km</t>
  </si>
  <si>
    <t>冯冯路
“油返砂”整治工程0.4km</t>
  </si>
  <si>
    <t>钻下路
“油返砂”整治工程1.3km</t>
  </si>
  <si>
    <t>半港路
“油返砂”整治工程0.5km</t>
  </si>
  <si>
    <t>长小路
“油返砂”整治工程0.9km</t>
  </si>
  <si>
    <t>叶刘路
“油返砂”整治工程0.5km</t>
  </si>
  <si>
    <t>山车路
“油返砂”整治工程1.25km</t>
  </si>
  <si>
    <t>钻薛路
“油返砂”整治工程0.5km</t>
  </si>
  <si>
    <t>佳刘路
“油返砂”整治工程0.55km</t>
  </si>
  <si>
    <t>四大路
“油返砂”整治工程0.4km</t>
  </si>
  <si>
    <t>郭逯路
“油返砂”整治工程0.3km</t>
  </si>
  <si>
    <t>东薛路
“油返砂”整治工程1.41km</t>
  </si>
  <si>
    <t>车寇路
“油返砂”整治工程0.93km</t>
  </si>
  <si>
    <t>贾霍路
“油返砂”整治工程0.67km</t>
  </si>
  <si>
    <t>辛市路
“油返砂”整治工程0.8km</t>
  </si>
  <si>
    <t>辛家沟</t>
  </si>
  <si>
    <t>上路路
“油返砂”整治工程0.36km</t>
  </si>
  <si>
    <t>上高家庄</t>
  </si>
  <si>
    <t>路景路
“油返砂”整治工程0.48km</t>
  </si>
  <si>
    <t>李宋路
“油返砂”整治工程0.32km</t>
  </si>
  <si>
    <t>温麻路
“油返砂”整治工程0.61km</t>
  </si>
  <si>
    <t>格张路
“油返砂”整治工程0.58km</t>
  </si>
  <si>
    <t>道路工程</t>
  </si>
  <si>
    <t>（尾留工程）沿黄路至红龙城道路建设工程2.06公里，宽4.5米。</t>
  </si>
  <si>
    <t>丁家湾村</t>
  </si>
  <si>
    <t>解决群众出行问题</t>
  </si>
  <si>
    <t>（尾留工程）尚家坪村砖铺环山道路工程1.5公里，宽3米。</t>
  </si>
  <si>
    <t>砖铺东王家山到武家山通村路道路2.3公里，宽4.5米。</t>
  </si>
  <si>
    <t>硬化杨家沟村史家塔小组内道路700米</t>
  </si>
  <si>
    <t>刘家焉村内道路维修100米。</t>
  </si>
  <si>
    <t>维修丁家畔村至沿黄公路道路700米</t>
  </si>
  <si>
    <t>王家塔小组至川大路硬化道路1公里，宽4.5米。</t>
  </si>
  <si>
    <t>川口村任家庄小组便民桥，长22米，宽5米。</t>
  </si>
  <si>
    <t>硬化杨家畔村贺家畔小组至沿黄公里2公里，宽4.5米。</t>
  </si>
  <si>
    <t>寺沟村村内砖铺道路1.43公里，宽3米。</t>
  </si>
  <si>
    <t>通村公路山体除险及护栏工程挖土石方2200立方，钢护栏500M，拦水带200M</t>
  </si>
  <si>
    <t>加宽南峪则至刘丰山村内主干道路，全长2000米扩宽至6米，包括彻石路段1100米。</t>
  </si>
  <si>
    <t>寇家塬镇马跑泉至牛家山路基整理工程1.29km</t>
  </si>
  <si>
    <t>马跑泉村组道路拓宽硬化1.1公里（0.8公里+0.3公里）</t>
  </si>
  <si>
    <t>后胡山自然村砖铺道路400m</t>
  </si>
  <si>
    <t>（尾留工程）王家圪崂村辛舍窠自然村内道路拓宽2km</t>
  </si>
  <si>
    <t>入村道路硬化410米，涵洞2座</t>
  </si>
  <si>
    <t>薛家峁至刘家焉过水桥加宽加高</t>
  </si>
  <si>
    <t>解决道路安全，方便出行</t>
  </si>
  <si>
    <t>（尾留工程）樊家畔道路硬化</t>
  </si>
  <si>
    <t>（尾留工程）丁家畔村薛家港砖铺道路工程</t>
  </si>
  <si>
    <t>村委会到鱼场通村公路400米，宽3.5米</t>
  </si>
  <si>
    <t>王家塔丁玉年院落至学校路面拓宽工程，砌筑石塄（含回填）</t>
  </si>
  <si>
    <t>从主干道至阴拦户院落立砖铺路150米</t>
  </si>
  <si>
    <t>砖铺路400米</t>
  </si>
  <si>
    <t>道路排水，水渠长500米，宽35米</t>
  </si>
  <si>
    <t>砖铺村内道路200米</t>
  </si>
  <si>
    <t>羊水峁通户砖铺路700米</t>
  </si>
  <si>
    <t>崖磘上小组拓宽砖铺道路1.5公里</t>
  </si>
  <si>
    <t>排洪洞300米</t>
  </si>
  <si>
    <t>樊家圪坨村</t>
  </si>
  <si>
    <t>村内砖铺通村通组道路1.2公里</t>
  </si>
  <si>
    <t>村内硬化道路2公里</t>
  </si>
  <si>
    <t>（尾留工程）霍家山村入村道路硬化</t>
  </si>
  <si>
    <t>（尾留工程）尚家坪村弓家山自然村村出道路工程</t>
  </si>
  <si>
    <t>（尾留工程）尚家崖自然村砖铺道路500m</t>
  </si>
  <si>
    <t>（尾留工程）李家河村砖铺村内道路1.1km，硬化0.2km</t>
  </si>
  <si>
    <t>村内道路桥涵水毁修复</t>
  </si>
  <si>
    <t>宽滩自然村排洪渠水毁塌方治理</t>
  </si>
  <si>
    <t>寺沟至张家山砖铺道路2.2公里</t>
  </si>
  <si>
    <t>（尾留工程）白洛现村恢复修缮村级道路工程</t>
  </si>
  <si>
    <t>白洛现村</t>
  </si>
  <si>
    <t>张俊娥</t>
  </si>
  <si>
    <t>马家石小组主干道小桥</t>
  </si>
  <si>
    <t>晓寺则至辛庄道路硬化工程3600m，宽3.5m</t>
  </si>
  <si>
    <t>入村道路修建工程</t>
  </si>
  <si>
    <t>前山道路硬化路1.3公里（含基础垫层、排水沟）</t>
  </si>
  <si>
    <t>宋家川社区</t>
  </si>
  <si>
    <t>龙凤山道路硬化5公里</t>
  </si>
  <si>
    <t>硬化路1公里</t>
  </si>
  <si>
    <t>硬化前王家山小组驮水峁700米生产生活道路 ；砖铺辛家山小组620米生产生活道路</t>
  </si>
  <si>
    <t>维修九心间墕排水管道80米，花台则维修墕排水管道100米</t>
  </si>
  <si>
    <t>槐树港村至沿黄公路通村水泥路1.25km</t>
  </si>
  <si>
    <t>村内砖铺道路1.24公里</t>
  </si>
  <si>
    <t>于家沟村孟家山小组主干道硬化工程1300m，宽4.5m</t>
  </si>
  <si>
    <t>千尺峁小组道路拓宽0.5公里</t>
  </si>
  <si>
    <t>砖铺村主干道长900米，宽3米，</t>
  </si>
  <si>
    <t>主干道2800米，132元/米</t>
  </si>
  <si>
    <t>赤木峪小组补修桥两座（通户路）</t>
  </si>
  <si>
    <t>刘家里小组修补正沟大坝长30米，宽3米；后沟通农户道路长300米，宽3.5米</t>
  </si>
  <si>
    <t>解决出行困难</t>
  </si>
  <si>
    <t>通村硬化路（新学校到霍夏丰坡底路面需提高）</t>
  </si>
  <si>
    <t>辛家沟镇呼家渠村主干道硬化1公里</t>
  </si>
  <si>
    <t>主干道拓宽及硬化3公里</t>
  </si>
  <si>
    <t>通生产用电</t>
  </si>
  <si>
    <t>吴堡县农网升级改造工程</t>
  </si>
  <si>
    <t>新建10kV线路1.2km；新建0.4kV线路1.48；新增变压器6台，总容量600kVA</t>
  </si>
  <si>
    <t>吴堡县</t>
  </si>
  <si>
    <t>电力局</t>
  </si>
  <si>
    <t>任富祥</t>
  </si>
  <si>
    <t>26356</t>
  </si>
  <si>
    <t>为产业发展提供保障</t>
  </si>
  <si>
    <t>通生活用电</t>
  </si>
  <si>
    <t>电力工程</t>
  </si>
  <si>
    <t>（尾留工程）樊家畔电力工程</t>
  </si>
  <si>
    <t>解决用电安全</t>
  </si>
  <si>
    <t>路灯工程</t>
  </si>
  <si>
    <t>太阳能路灯124盏</t>
  </si>
  <si>
    <t>解决全村出行安全</t>
  </si>
  <si>
    <t>新建10kV线路1.27km；新建0.4kV线路12.758km；新增变压器9台，总容量1000kVA</t>
  </si>
  <si>
    <t>保障居民正常生活用电</t>
  </si>
  <si>
    <t>产业路</t>
  </si>
  <si>
    <t>产业道路</t>
  </si>
  <si>
    <t>70亩红提水电路配套实施。</t>
  </si>
  <si>
    <t>砖铺产业道路3.5公里，宽4.5米，石挡墙高8米（花椒栽植配套）</t>
  </si>
  <si>
    <t>（尾留项目）郭家沟村2.5km生产道路砖铺道路</t>
  </si>
  <si>
    <t>郭家沟猪场至杨家沟广场砖铺2公里，宽3米</t>
  </si>
  <si>
    <t>杨家沟小组新修4公里田间道路</t>
  </si>
  <si>
    <t>砖铺路480米</t>
  </si>
  <si>
    <t>（尾留项目）刘家焉村生产道路建设工程</t>
  </si>
  <si>
    <t>200亩花椒生产道路3km</t>
  </si>
  <si>
    <t>生产道路2公里</t>
  </si>
  <si>
    <t>（兔场）产业道路500米</t>
  </si>
  <si>
    <t>（山地苹果）农业园区配套砖铺产业道路7公里</t>
  </si>
  <si>
    <t>砖铺产业道路5公里（241亩花椒栽植配套），增加贫困户劳务收入</t>
  </si>
  <si>
    <t>新修产业道路3.5公里宽4.5米（100亩花椒栽植配套），增加贫困户劳务收入</t>
  </si>
  <si>
    <t>砖铺路长1.8公里、宽3米，用于新栽花椒100亩，增加贫困户收务收入</t>
  </si>
  <si>
    <t>砖铺道路长0.32公里宽2.5米，示范园内建宽3.2米长8米深4米的蓄水窖3个，用于花椒栽植，增加贫困户劳务收入</t>
  </si>
  <si>
    <t>村内3000m路基及路面硬化工程，用于花椒基地，增加贫困户劳务收入</t>
  </si>
  <si>
    <t>慕家塬村（苹果）产业路硬化4公里</t>
  </si>
  <si>
    <t>桑园基地配套田间砖铺道路宽3米、长2公里</t>
  </si>
  <si>
    <t>李家塬村产业道路修建工程</t>
  </si>
  <si>
    <t>（良种玉米基地100亩）产业道路5公里</t>
  </si>
  <si>
    <t>下山畔生产道路大追弯到柳树港5公里硬化</t>
  </si>
  <si>
    <t>红枣示范基地道路长3000米、宽3米</t>
  </si>
  <si>
    <t>田间道路3km</t>
  </si>
  <si>
    <t>花椒产业园区砖铺路4.5km</t>
  </si>
  <si>
    <t>丰润园区砖铺生产道路1.3公里，宽3米，维修水毁道路长30米，宽4米，高20米，小型排水设施</t>
  </si>
  <si>
    <t>砖铺产业路2.1km</t>
  </si>
  <si>
    <t>2018年实施170亩山地苹果，配套生产道路3.5公里</t>
  </si>
  <si>
    <t>砖铺后胡家山小组通往红枣基地产业道路0.8公里，宽3.5米。</t>
  </si>
  <si>
    <t>（尾留项目）砖铺路700米，挡土墙，排水设施，宽3.5米。</t>
  </si>
  <si>
    <t>道路工程（保证金）</t>
  </si>
  <si>
    <t>郭家腰村移民区水毁工程质量保证金</t>
  </si>
  <si>
    <t>郭家腰村</t>
  </si>
  <si>
    <t>村公共服务</t>
  </si>
  <si>
    <t>村级文化活动广场</t>
  </si>
  <si>
    <t>辛庄文化广场</t>
  </si>
  <si>
    <t>项目管理费</t>
  </si>
  <si>
    <t>项目管理费用支出</t>
  </si>
  <si>
    <t>各部门管理支出</t>
  </si>
  <si>
    <t>附件3</t>
  </si>
  <si>
    <r>
      <rPr>
        <u/>
        <sz val="20"/>
        <color theme="1"/>
        <rFont val="方正小标宋简体"/>
        <charset val="134"/>
      </rPr>
      <t xml:space="preserve">    吴堡县   </t>
    </r>
    <r>
      <rPr>
        <sz val="20"/>
        <color theme="1"/>
        <rFont val="方正小标宋简体"/>
        <charset val="134"/>
      </rPr>
      <t>县市区</t>
    </r>
    <r>
      <rPr>
        <u/>
        <sz val="20"/>
        <color theme="1"/>
        <rFont val="方正小标宋简体"/>
        <charset val="134"/>
      </rPr>
      <t xml:space="preserve">  2020   </t>
    </r>
    <r>
      <rPr>
        <sz val="20"/>
        <color theme="1"/>
        <rFont val="方正小标宋简体"/>
        <charset val="134"/>
      </rPr>
      <t>年度县级脱贫攻坚项目库汇总表</t>
    </r>
  </si>
  <si>
    <t>附件4</t>
  </si>
  <si>
    <r>
      <rPr>
        <b/>
        <u/>
        <sz val="28"/>
        <color theme="1"/>
        <rFont val="宋体"/>
        <charset val="134"/>
      </rPr>
      <t xml:space="preserve">   吴堡县   </t>
    </r>
    <r>
      <rPr>
        <b/>
        <sz val="28"/>
        <color theme="1"/>
        <rFont val="宋体"/>
        <charset val="134"/>
      </rPr>
      <t xml:space="preserve">县市区 </t>
    </r>
    <r>
      <rPr>
        <b/>
        <u/>
        <sz val="28"/>
        <color theme="1"/>
        <rFont val="宋体"/>
        <charset val="134"/>
      </rPr>
      <t xml:space="preserve"> 2020     </t>
    </r>
    <r>
      <rPr>
        <b/>
        <sz val="28"/>
        <color theme="1"/>
        <rFont val="宋体"/>
        <charset val="134"/>
      </rPr>
      <t xml:space="preserve">年度县级脱贫攻坚项目库明细表 </t>
    </r>
  </si>
  <si>
    <t>产业扶贫</t>
  </si>
  <si>
    <t>种植业</t>
  </si>
  <si>
    <t>种植业
（个户）</t>
  </si>
  <si>
    <t>小杂粮400亩、红葱66亩、扎蒙78亩、中药材52亩</t>
  </si>
  <si>
    <t>小杂粮983亩、红葱18.5亩、扎蒙22亩、油料作物104.5亩</t>
  </si>
  <si>
    <t>小杂粮1830亩、红葱102.5亩、扎蒙53亩、油料作物215亩、中药材1亩、瓜类32亩</t>
  </si>
  <si>
    <t>小杂粮899亩、红葱33亩、扎蒙4.5亩、油料作物115.5亩、蔬菜16亩、蔬菜大棚0.6亩</t>
  </si>
  <si>
    <t>小杂粮870亩、中药材180亩、水果类40亩</t>
  </si>
  <si>
    <t>小杂粮4188亩、中药材50亩</t>
  </si>
  <si>
    <t>黑木耳种植基地，种植木耳3万元，配套设施：新建办公室和储藏室4间，60立方米蓄水井1座，硬化场地500平方米，滴管设备1套，晒木耳架4套以及配套电源设备。</t>
  </si>
  <si>
    <t>小杂粮200亩</t>
  </si>
  <si>
    <t>冯建明</t>
  </si>
  <si>
    <t>小杂粮700亩</t>
  </si>
  <si>
    <t>小杂粮300亩</t>
  </si>
  <si>
    <t>塑料大棚二期30亩</t>
  </si>
  <si>
    <t>薛捻平</t>
  </si>
  <si>
    <t>新建塑料大棚单模20座，480平米/座，共计9600平米</t>
  </si>
  <si>
    <t>山地苹果新建存量10000立方米冷库</t>
  </si>
  <si>
    <t>扩大蔬菜基地10亩</t>
  </si>
  <si>
    <t>崖磘上村</t>
  </si>
  <si>
    <t>2019年新栽山地苹果400亩第二轮补助400亩*600元=24万元</t>
  </si>
  <si>
    <t>2019年新栽山地苹果102亩第二轮补助102*300=3.06万元</t>
  </si>
  <si>
    <t>2017年栽植210亩山地苹果第四轮补助210*500元=10.5万元2018年栽植山地苹果98亩第三轮补助98*500=4.9万元</t>
  </si>
  <si>
    <t>2017-
2020</t>
  </si>
  <si>
    <t>2017年栽植268亩山地苹果第四轮补助268*500元=13.4万元2018年栽植山地苹果350亩第三轮补助350*500=17.5万元</t>
  </si>
  <si>
    <t>投入香菇菌棒8万棒</t>
  </si>
  <si>
    <t>新建塑料大棚单模4座，480米/座，共计1920平米</t>
  </si>
  <si>
    <t>2020新山地苹果400亩（含整地），第一轮补助400*1000=40万元，整地400*1500=60万元</t>
  </si>
  <si>
    <t>2020新栽山地苹果200亩（含整地）200*1000=20万元整地200*1500=30万元</t>
  </si>
  <si>
    <t>新建塑料大棚单模10座60m*6m/座</t>
  </si>
  <si>
    <t>种植辣椒10亩</t>
  </si>
  <si>
    <t>2020新栽植高标准山地苹果200亩（带整地）第一轮补助200*1000=20万元，整地200*1500=30万元</t>
  </si>
  <si>
    <t>霍喜洲</t>
  </si>
  <si>
    <t>2019年新栽山地苹果65亩第二轮补助65*300=1.95万元</t>
  </si>
  <si>
    <t>2019-
2020</t>
  </si>
  <si>
    <t>2018年栽植山地苹果505亩其中302亩第三轮补助302*500=15.1万元，203亩第四轮补助203*500=10.15万元</t>
  </si>
  <si>
    <t>2018-
2020</t>
  </si>
  <si>
    <t>2017年栽植山地苹果185亩第四轮补助185*500=9.25万元，2018年栽植44亩第三轮补助44*500=2.2万元</t>
  </si>
  <si>
    <t>新栽桑树150亩</t>
  </si>
  <si>
    <t>芦苇（粽叶）栽植30亩</t>
  </si>
  <si>
    <t>新建日光温室6座/800平米</t>
  </si>
  <si>
    <t>土壤改良、整地200亩，种植西瓜</t>
  </si>
  <si>
    <t>新栽葡萄60亩60*1000=6万元</t>
  </si>
  <si>
    <t>新栽山地苹果300亩，带整地300*1000=30万元整地300*1500=45万元</t>
  </si>
  <si>
    <t>荒芜桑改造100亩</t>
  </si>
  <si>
    <t>新栽200亩山地苹果（含整地）200*1000=20万元整地200*1500=30万元</t>
  </si>
  <si>
    <t>75亩辣椒</t>
  </si>
  <si>
    <t>种植300亩小杂粮</t>
  </si>
  <si>
    <t>2017年栽植山地苹果200亩第四轮补助200*500=10万元，2018年栽植175亩第三轮补助175*500=8.75万元</t>
  </si>
  <si>
    <t>2019年黄河滩地新栽杏树65亩第二轮补助65*600=3.9万元</t>
  </si>
  <si>
    <t>2019-2020</t>
  </si>
  <si>
    <t>（温室）利用现有空房117间，可用面积约2500平米左右，建设相关配套设施。采用架式种植，可种植约6万余棒/年香菇</t>
  </si>
  <si>
    <t>2019年新栽山地苹果206亩第二轮补助206*300=6.18万元</t>
  </si>
  <si>
    <t>2018年栽山地苹果53亩第四轮补助53*500=2.65万元</t>
  </si>
  <si>
    <t>2018-2020</t>
  </si>
  <si>
    <t>药材种植50亩</t>
  </si>
  <si>
    <t>刘家沟
中心村</t>
  </si>
  <si>
    <t>刘启应</t>
  </si>
  <si>
    <t>推地200亩种植山地苹果200*1000=20万元整地200*1500=30万元</t>
  </si>
  <si>
    <t>慕家崖村</t>
  </si>
  <si>
    <t>种植山地苹果300亩（含整地）及其配套设施300*1000=30万元整地300*1500=45万元</t>
  </si>
  <si>
    <t>辛庄中
心社区</t>
  </si>
  <si>
    <t>2019年新栽葡萄（红提）70亩第二轮补助70*600=4.2万元</t>
  </si>
  <si>
    <t>1、新建日光温室6300m2，资金226.8万元 (包括平整土地、土壤改良、基础建设、大棚搭建等); 2、建设名优特色水果采摘园30亩，资金7.5万元，（其中葡萄园4亩，草莓园4亩，软枣猕猴桃园6亩，樱桃园3亩，红肉苹果3亩，矮化密植枣园5亩。新品油桃20号5亩）。</t>
  </si>
  <si>
    <t>日光温室3个，1500平米</t>
  </si>
  <si>
    <t>新栽山地苹果200亩（平整土地）200*1000=20万元整地200*1500=30万元</t>
  </si>
  <si>
    <t>高治应</t>
  </si>
  <si>
    <t>新栽山地苹果100亩（平整土地）100*1000=10万元
整地100*1500=15万元</t>
  </si>
  <si>
    <t>呼家渠小组小杂粮种植100亩</t>
  </si>
  <si>
    <t>新栽山地苹果200亩（平整土地）200*1000=20万元
整地200*1500=30万元</t>
  </si>
  <si>
    <t>新栽山地苹果350亩（平整土地）3500*1000=35万元
整地350*1500=52.5万元</t>
  </si>
  <si>
    <t>于咸生</t>
  </si>
  <si>
    <t>新栽山地苹果50亩（平整土地）50*1000=5万元
整地50*1500=7.5万元</t>
  </si>
  <si>
    <t>40亩辣椒</t>
  </si>
  <si>
    <t>2017年栽植山地苹果169亩第四轮补助169*500=8.45万元</t>
  </si>
  <si>
    <t>2017-2020</t>
  </si>
  <si>
    <t>2018年栽植山地苹果162亩第三轮补助162*500=8.1万元</t>
  </si>
  <si>
    <t>2018年栽植山地苹果112亩第三轮补助112*500=5.6万元</t>
  </si>
  <si>
    <t>2019年新栽山地苹果500亩第二轮补助500*600=30万元</t>
  </si>
  <si>
    <t>2019年新载山地苹果200亩第二轮补助200*300=9万元</t>
  </si>
  <si>
    <t>2018年栽植山地苹果574亩其中205亩第四轮补助205*500=10.25万元，369亩第三轮补助369*500=18.45万元</t>
  </si>
  <si>
    <t>2020年新栽山地苹果330亩（230亩整地），栽植第一轮补助330*1000=33万元，整地230*1500=34.5万元</t>
  </si>
  <si>
    <t>林下套种中药材100亩</t>
  </si>
  <si>
    <t>村集体种植高粱60亩</t>
  </si>
  <si>
    <t>特色水果50亩（含整地）50*1000=5万元整地50*1500=7.5万元</t>
  </si>
  <si>
    <t>山地苹果50亩（含整地）栽植第一轮补助50*1000=5万元，整地50*1500=7.5万元</t>
  </si>
  <si>
    <t>山地苹果园建设200亩含整地（东山、艾好、李家粱）200*1000=20万元
整地200*1500=30万元</t>
  </si>
  <si>
    <t>林下套种中药材（远志）100亩</t>
  </si>
  <si>
    <t>张义锋</t>
  </si>
  <si>
    <t>艾草种植500亩（带整地）</t>
  </si>
  <si>
    <t>2019年葡萄种植14亩，第二轮补助14*600=0.84万元</t>
  </si>
  <si>
    <t>2020年新栽山地苹果100亩第一轮补助100*1000=10万元</t>
  </si>
  <si>
    <t>2019新栽山地苹果70亩（含整地）第二轮补助70*300=2.1万元</t>
  </si>
  <si>
    <t>山地苹果1800亩（含整地）1800*1000=180万元、整地1800*1500=270万元</t>
  </si>
  <si>
    <t>宋家条村、大枣湾村、木家沟村、薛张家山村、丁家湾村、叶家园沟村、高尚墕村、樊家圪坨村</t>
  </si>
  <si>
    <t>王军军</t>
  </si>
  <si>
    <t>山地苹果1400亩（含整地）1400*1000=140万元、整地1400*1500=210万元</t>
  </si>
  <si>
    <t>齐家山村、冯家茆村、刘家墕村、小塔则村、车家塔村</t>
  </si>
  <si>
    <t>山地苹果1700亩（含整地）1700*1000=170万元、整地1700*1500=255万元</t>
  </si>
  <si>
    <t>李家塔下山村、田家塬村、车家塬村、慕家塬村、庙岔上村、安家山村、横沟村、李家沟村、薛下村、李家塬村</t>
  </si>
  <si>
    <t>山地苹果200亩（含整地）200*1000=20万元、整地200*1500=30万元</t>
  </si>
  <si>
    <t>山地苹果4850亩（含整地）4850*1000=485万元、整地4850*1500=727.5万元</t>
  </si>
  <si>
    <t>贾家山村、霍家山村、李家河村、高家庄村、李常家山村、宋家坡村、辛家沟村、霍家沟村、寇家塔村、景家沟村</t>
  </si>
  <si>
    <t>山地苹果170亩（含整地）170*1000=17万元
整地170*1500=25.5万元</t>
  </si>
  <si>
    <t>高家塄村、寺沟村</t>
  </si>
  <si>
    <t>新栽花椒100亩（含整地）</t>
  </si>
  <si>
    <t>上候家焉</t>
  </si>
  <si>
    <t>新栽花椒300亩（含整地）</t>
  </si>
  <si>
    <t>核桃低改80亩，2019年栽植花椒100亩管护第2轮，花椒规范化管理98亩，增加贫困户劳务收入，挂果后可得销售分红</t>
  </si>
  <si>
    <t>2019年栽植花椒186亩管护第2轮，增加贫困户劳务收入，挂果后可得销售分红</t>
  </si>
  <si>
    <t>2019年栽植花椒100亩管护第2轮，增加贫困户劳务收入，挂果后可得销售分红</t>
  </si>
  <si>
    <t>薛下村村</t>
  </si>
  <si>
    <t>2019年栽植花椒44亩管护第2轮，增加贫困户劳力收入，挂果后可得销售分红</t>
  </si>
  <si>
    <t>李家塔
下山村</t>
  </si>
  <si>
    <t>新栽试验示范柿子树基地100亩</t>
  </si>
  <si>
    <t>2019年栽植花椒200亩管护第2轮，增加贫困户劳务收入，挂果后可得销售分红</t>
  </si>
  <si>
    <t>2019年栽植花椒150亩管护第2轮，增加贫困户劳务收入，挂果后可得销售分红</t>
  </si>
  <si>
    <t>慕家崖
中心村</t>
  </si>
  <si>
    <t>2019年栽植花椒112亩第护第2轮，增加贫困户劳务收入，挂果后可得销售分红</t>
  </si>
  <si>
    <t>2019年栽植花椒200亩第2轮，增加贫困户劳务收入，挂果后可得销售分红</t>
  </si>
  <si>
    <t>新栽花椒550亩（含整地），2019年栽植花椒600亩管护第2轮，增加贫困户劳务收入，挂果后可得销售分红</t>
  </si>
  <si>
    <t>2019年栽植花椒300亩管护第2轮，增加贫困户劳务收入，挂果后可得销售分红</t>
  </si>
  <si>
    <t>新栽花椒100亩（含整地），2019年栽植花椒100亩管护第2轮，增加贫困户劳务收入，挂果后可得销售分红</t>
  </si>
  <si>
    <t>张家焉</t>
  </si>
  <si>
    <t>新栽花椒100亩（含整地），2019年栽植花椒150亩管护第2轮，增加贫困户劳务收入，挂果后可得销售分红</t>
  </si>
  <si>
    <t>2019年栽植花椒235亩管护第2轮，增加贫困户劳务收入，挂果后可得销售分红</t>
  </si>
  <si>
    <t>新栽花椒100亩（含整地），2019年栽植花椒411亩管护第2轮，增加贫困户劳务收入，挂果后可得销售分红</t>
  </si>
  <si>
    <t>新栽花椒400亩（含整地），2019年栽植花椒275亩管护第2轮，增加贫困户劳务收入，挂果后可得销售分红</t>
  </si>
  <si>
    <t>红枣降高塑形2466亩，新栽花椒100亩，2017年新栽花椒241亩管护第3轮，2019年红枣降高塑形规范化管理2476亩第2轮，2017年红枣降高塑形规范化管理1581亩第3轮，2018年红枣降高塑形规范化管理4228亩第3轮</t>
  </si>
  <si>
    <t>崖窑上村、杨家畔村、薛家峁村、木家沟村、樊家圪坨村、樊家畔村、大枣湾村、川口村、丁家湾、岔上村、高尚焉、丁家畔</t>
  </si>
  <si>
    <t>核桃低改525亩，红枣低产园改造2000亩，2019年红枣降高塑形规范化管理2480亩第2轮，2018年红枣降高塑形规范化管理3682亩第3轮</t>
  </si>
  <si>
    <t>小塔则村、刘家焉村、钻天咀村、齐家山村、王家梁村、袁家山村、山头、下山畔、上候家焉、李家庄村、于家沟村、郭家沟村</t>
  </si>
  <si>
    <t>红枣降高塑形4200亩，2017年新栽花椒138亩管护第3轮，2019年红枣降高塑形规范化管理3042亩第2轮，2018年红枣降高塑形规范化管理2584亩第3轮</t>
  </si>
  <si>
    <t>尚家塬村、马跑泉村、王家圪崂村、槐树港村、红湾村、东庄村、安家山村、庙岔上村、安家山村、横沟村、后山村、李家沟村、薛下村村、慕家塬村</t>
  </si>
  <si>
    <t>红枣降高塑形850亩，2019年红枣降高塑形规范化管理3437亩第2轮，2017年红枣降高塑形规范化管理1583.8亩第3轮，2018年红枣降高塑形规范化管理1055.5亩第3轮，2018年新栽花椒140亩管护第2轮</t>
  </si>
  <si>
    <t>郭家庄村、郭家腰村、慕家崖中心村、辛庄中心社区、弓家圪崂村、达连坡村、城里村、南王家山村、后焉村、呼家山村</t>
  </si>
  <si>
    <t>红枣降高塑形600亩，核桃低改200亩，新栽核桃100亩，2018年红枣降高塑形规范化管理4858.9亩第3轮</t>
  </si>
  <si>
    <t>老庄村、宋家坡村、尚家坪村、李家河村、霍家山、辛家沟村、贾家山、李常家山村、高家庄村、寇家塔村</t>
  </si>
  <si>
    <t>红枣降高塑形600亩，核桃低改3200亩，新栽核桃200亩，2017年新栽花椒238亩管护第3轮，2019年红枣降高塑形规范化管理5499亩第2轮，2018年红枣降高塑形规范化管理2361.8亩第3轮</t>
  </si>
  <si>
    <t>园宋家沟村、高家塄村、寺沟村、张家沟村、吉针庙村、高家庄村、张家山村、白洛现村、宽马家石村、温家湾村、晓寺则</t>
  </si>
  <si>
    <t>艾草示范基地</t>
  </si>
  <si>
    <t>新建艾草标准化基地200亩。</t>
  </si>
  <si>
    <t>日光温棚种植项目</t>
  </si>
  <si>
    <t>新建日光温棚6亩（6个）</t>
  </si>
  <si>
    <t>养羊200只、养鸡400只</t>
  </si>
  <si>
    <t>种草7亩、养羊700只、养猪5头、养牛15头、养鸡400只</t>
  </si>
  <si>
    <t>养羊96只，养鸡530只,养鹅20只</t>
  </si>
  <si>
    <t>畜牧产业养羊270只，养鸡1220只，养蜂10箱</t>
  </si>
  <si>
    <t>（养殖业）
村集体经济</t>
  </si>
  <si>
    <t>养驴50只</t>
  </si>
  <si>
    <t>黄河鱼养殖场，占地面积10亩</t>
  </si>
  <si>
    <t>养鸡厂仓库及冷藏库200立方米</t>
  </si>
  <si>
    <t>黄粉虫蛋鸡场，饲料库1间，养鸡房4间，消毒室1间、黄粉虫培育室1间，蛋鸡孵化及其他设备</t>
  </si>
  <si>
    <t>薛虎军</t>
  </si>
  <si>
    <t>新建标准鹿舍一座，1250平方米；购置梅花鹿50只；新建饲料库、堆粪场；饲料粉碎及加工设备；新建工人宿舍、防疫室、消毒室。</t>
  </si>
  <si>
    <t>修建鱼池，占地30亩，工人宿舍、防疫室、消毒室100平方米，修便道、场区硬化，排洪挡墙</t>
  </si>
  <si>
    <t>新建鱼池，占地2亩；工人宿舍、防疫室、消毒室100平方米，修便道、场区硬化，排洪挡墙</t>
  </si>
  <si>
    <t>新增种兔100只，兔笼80组，饮水设备</t>
  </si>
  <si>
    <t>新建鱼池一个，配套实施水、电、路</t>
  </si>
  <si>
    <t>辛应宽</t>
  </si>
  <si>
    <t>鸭子养殖</t>
  </si>
  <si>
    <t>任家沟村</t>
  </si>
  <si>
    <t>任增峰</t>
  </si>
  <si>
    <t>养鱼池3亩</t>
  </si>
  <si>
    <t>鸭子养殖厂3000㎡，养殖1000只</t>
  </si>
  <si>
    <t>新建鱼池一座占地3亩</t>
  </si>
  <si>
    <t>张刚</t>
  </si>
  <si>
    <t>呼爱兵破底，新建鱼池一座，面积2500㎡。</t>
  </si>
  <si>
    <t>羊100只</t>
  </si>
  <si>
    <t>扩建猪圈舍，猪600头</t>
  </si>
  <si>
    <t>庙岔上村肉牛养殖场</t>
  </si>
  <si>
    <t>新建600平方米肉牛养殖场及配套附属设施。</t>
  </si>
  <si>
    <t>齐家山村养殖场</t>
  </si>
  <si>
    <t>散养鸡场1处，标准化养羊场1座。</t>
  </si>
  <si>
    <t>黄花菜加工厂建设项目</t>
  </si>
  <si>
    <t>1.20吨冷库2.200O平米凉晒场硬化3.1.5吨锅炉一台4.周转匤1000个5.分拣包装车间200平米6.其他设备</t>
  </si>
  <si>
    <t>柏树坪产业基地</t>
  </si>
  <si>
    <t>小杂粮加工厂续建，厂房装修及设备购置安装，配套水电等</t>
  </si>
  <si>
    <t>续建挂面晾晒场</t>
  </si>
  <si>
    <t>大枣湾</t>
  </si>
  <si>
    <t>带动447户1312人</t>
  </si>
  <si>
    <t>加工碾米机4台、钢磨2台、封口机2台、产业电力改造、地泵1台、平车水泵、加工间2间、场地设施维修等。</t>
  </si>
  <si>
    <t>10户11人</t>
  </si>
  <si>
    <t>粉条加工厂：占地1000平方米，平房8间，设备购置，水电接入等。</t>
  </si>
  <si>
    <t>15619921999</t>
  </si>
  <si>
    <t>手工挂面厂</t>
  </si>
  <si>
    <t>13991073766</t>
  </si>
  <si>
    <t>（续建）购置粉条加工设备，钻机井1口，保障生产用水，同时建设相关附属设施等。</t>
  </si>
  <si>
    <t>李伟</t>
  </si>
  <si>
    <t>续建蚕丝被加工厂，购置锅炉一套、扯丝机1台、清洗机1台、电动机1台、床2张（3米×3米）等加工设备。</t>
  </si>
  <si>
    <t>刘明亮</t>
  </si>
  <si>
    <t>旧学校改造12间房，建设枣芽加工厂（加工设备，烘干机，筛选机，包装设备等），茶叶厂配套动力电，茶叶厂配套蓄水池改造两口。</t>
  </si>
  <si>
    <t>王贵 宝</t>
  </si>
  <si>
    <t>新建矿泉水厂，占地500平方米，库房、车间及相关配套设施。</t>
  </si>
  <si>
    <t>孔德辉</t>
  </si>
  <si>
    <t>2020年慕家崖村集体经济</t>
  </si>
  <si>
    <t>建设食用油加工厂包括厂房、办公室、设备购置等。</t>
  </si>
  <si>
    <t>慕家崖</t>
  </si>
  <si>
    <t>2020年褡裢坡村村集体经济</t>
  </si>
  <si>
    <t>花椒加工厂及冷库建设，水电路配套设施。</t>
  </si>
  <si>
    <t>褡裢坡村</t>
  </si>
  <si>
    <t>2020年前王家山村村集体经济</t>
  </si>
  <si>
    <t>前王家山村水泥制管厂项目，项目占地面积约10000平方米，建设内容包括设备购置、运输、安装。</t>
  </si>
  <si>
    <t>王慧强</t>
  </si>
  <si>
    <t>辛家沟和高家庄联合建设气调冷库(2000吨)</t>
  </si>
  <si>
    <t>辛家沟、
高家庄</t>
  </si>
  <si>
    <t>辛济发、高治应</t>
  </si>
  <si>
    <t>13891226383、13720711399</t>
  </si>
  <si>
    <t>粉条加工厂一座（维修旧学校房屋7间及硬化院落、购置加工设备、污水处理设备）</t>
  </si>
  <si>
    <t>景家沟</t>
  </si>
  <si>
    <t>上候家焉村粉条加工厂</t>
  </si>
  <si>
    <t>新建粉条生产厂房5间，生产线1条。</t>
  </si>
  <si>
    <t>村集体经济（挂面厂）</t>
  </si>
  <si>
    <t>续建挂面加工厂，建设大门、化验室、更衣室、灶房等。</t>
  </si>
  <si>
    <t>柳青文化园二期</t>
  </si>
  <si>
    <t>文化和旅游局</t>
  </si>
  <si>
    <t>新型经
营主体</t>
  </si>
  <si>
    <t>养羊140只，养鸡2000只</t>
  </si>
  <si>
    <t>养殖水面5亩，投放鱼苗10000尾</t>
  </si>
  <si>
    <t>养鸡3000只</t>
  </si>
  <si>
    <t>增建饲料棚、化粪池、蓄水池、积粪场各一个，存栏黑土猪100头</t>
  </si>
  <si>
    <t>桥则沟村</t>
  </si>
  <si>
    <t>移民搬迁产业就业基地建设</t>
  </si>
  <si>
    <t>1.200亩高标准农田整理2.砖铺3.5米环园路1000米3.砖铺3.5米环园路1000米4.60方集雨窖10个200方高位水池一座5.时令水果采摘园200亩6.中型孵化机，配三相发电机，育雏鸡笼50套，杀鸡设备，塑料鸡笼80套，垃送鸡，疫苗冷藏柜，电动喂料车，小型粉碎机备用怕停电，更换以前粉碎机机头</t>
  </si>
  <si>
    <t>带动2350户贫困户就业增收</t>
  </si>
  <si>
    <t>带动30户贫困户创业增收</t>
  </si>
  <si>
    <t>技工教
育补贴</t>
  </si>
  <si>
    <t>促进80户贫困户就业增收</t>
  </si>
  <si>
    <t>组织开展家政服务、美容、美发、美甲、特色小吃、电焊、电工、电子商务、手工挂面、创业、订单式等培训150人</t>
  </si>
  <si>
    <t>150户贫困户受益</t>
  </si>
  <si>
    <t>组织开展蚕桑、花椒、苹果、枣树、核桃等种养殖、加工实用技术培训50人</t>
  </si>
  <si>
    <t>50户贫困户受益</t>
  </si>
  <si>
    <t>10200510001</t>
  </si>
  <si>
    <t>营养改
善计划</t>
  </si>
  <si>
    <t>吴堡县教育和体育局</t>
  </si>
  <si>
    <t>小额信
贷贴息</t>
  </si>
  <si>
    <t>通过贷款减少生产压力</t>
  </si>
  <si>
    <t>互助资
金贴息</t>
  </si>
  <si>
    <t>互助资金贴息，预计贴息2643户</t>
  </si>
  <si>
    <t>生活条
件改善</t>
  </si>
  <si>
    <t>入户路改造</t>
  </si>
  <si>
    <t>村间入户道路5公里</t>
  </si>
  <si>
    <t>枣弯0.5公里排水及加宽路面</t>
  </si>
  <si>
    <t>薛家山到沟底修一条通户砖铺路1公里</t>
  </si>
  <si>
    <t>晓寺则</t>
  </si>
  <si>
    <t>饮水水
毁恢复</t>
  </si>
  <si>
    <t>霍家沟村后沟饮水水毁恢复工程</t>
  </si>
  <si>
    <t>霍建兵</t>
  </si>
  <si>
    <t>对我县100个行政村现有661个饮水点进行检测一次，共计132.2万元。</t>
  </si>
  <si>
    <t>吴堡县卫生健康局</t>
  </si>
  <si>
    <t>水质监测实验室购买设备</t>
  </si>
  <si>
    <t>饮用水监测实验室购买设备目</t>
  </si>
  <si>
    <t>农村饮水巩固提升工程</t>
  </si>
  <si>
    <t>水源、高位蓄水池、管路、电路、配套设施、净水</t>
  </si>
  <si>
    <t>受益380人</t>
  </si>
  <si>
    <t>受益1055人</t>
  </si>
  <si>
    <t>受益945人</t>
  </si>
  <si>
    <t>水源井3处、管道1000m</t>
  </si>
  <si>
    <t>受益230人</t>
  </si>
  <si>
    <t>受益363人</t>
  </si>
  <si>
    <t>受益346人</t>
  </si>
  <si>
    <t>受益889人</t>
  </si>
  <si>
    <t>受益871人</t>
  </si>
  <si>
    <t>受益815人</t>
  </si>
  <si>
    <t>受益580人</t>
  </si>
  <si>
    <t>受益1049人</t>
  </si>
  <si>
    <t>受益344人</t>
  </si>
  <si>
    <t>受益520人</t>
  </si>
  <si>
    <t>（郭家山小组）高位蓄水池一座</t>
  </si>
  <si>
    <t>受益240人</t>
  </si>
  <si>
    <t>受益895人</t>
  </si>
  <si>
    <t>大枣湾小组、王家塔小组维修水源井两座</t>
  </si>
  <si>
    <t>受益440人</t>
  </si>
  <si>
    <t>维修抽水设备管道1000米</t>
  </si>
  <si>
    <t>薛家茆村</t>
  </si>
  <si>
    <t>受益180人</t>
  </si>
  <si>
    <t>受益1400人</t>
  </si>
  <si>
    <t>受益553人</t>
  </si>
  <si>
    <t>受益504人</t>
  </si>
  <si>
    <t>受益812人</t>
  </si>
  <si>
    <t>上候家墕村</t>
  </si>
  <si>
    <t>受益683人</t>
  </si>
  <si>
    <t>（史家塔小组）水源、高位蓄水池、管路、电路、配套设施、净水</t>
  </si>
  <si>
    <t>受益565人</t>
  </si>
  <si>
    <t>前王家山村辛家山小组水蓄水池建设2处</t>
  </si>
  <si>
    <t>尚家塬村水源井建设2口</t>
  </si>
  <si>
    <t>新建桑园蓄水池6个。</t>
  </si>
  <si>
    <t>深井2眼、管道2000m、蓄水池1座、管理房一处.</t>
  </si>
  <si>
    <t>新修水源井1处</t>
  </si>
  <si>
    <t>人居环
境整治</t>
  </si>
  <si>
    <t>围绕100个行政村，推进厕所革命，开展八清一改，垃圾治理污水处理等</t>
  </si>
  <si>
    <t>100个
行政村</t>
  </si>
  <si>
    <t>全面改善农村环境</t>
  </si>
  <si>
    <t>环境整治提升</t>
  </si>
  <si>
    <t>农村低
保救助</t>
  </si>
  <si>
    <t>吴堡县民政局</t>
  </si>
  <si>
    <t>农村特
困救助</t>
  </si>
  <si>
    <t>农村临
时救助</t>
  </si>
  <si>
    <t>村基础
设  施</t>
  </si>
  <si>
    <t>晓寺则至白洛现修通村路2.5公里</t>
  </si>
  <si>
    <t>晓寺则村主干部分坝高路低路段700米维修工程</t>
  </si>
  <si>
    <t>宽马家石村主干道2处坝高路低路段350米维修工程</t>
  </si>
  <si>
    <t>园宋家沟7处坝高路低路段及1处水毁公路维修工程、新建宋家沟张志歧车库至董家山村3公里水泥硬化路</t>
  </si>
  <si>
    <t>寺沟村主干道4处坝高路低路段80米维修工程</t>
  </si>
  <si>
    <r>
      <rPr>
        <sz val="11"/>
        <color indexed="8"/>
        <rFont val="宋体"/>
        <charset val="134"/>
      </rPr>
      <t>白洛现村主干道4处</t>
    </r>
    <r>
      <rPr>
        <sz val="11"/>
        <color theme="1"/>
        <rFont val="宋体"/>
        <charset val="134"/>
      </rPr>
      <t>100米需加固维修工程</t>
    </r>
  </si>
  <si>
    <t>高家塄村（冉沟小组）1.6公里的道路硬化工程。</t>
  </si>
  <si>
    <t>张家山镇各村通村道路边沟排水设施建设项目</t>
  </si>
  <si>
    <t>各村</t>
  </si>
  <si>
    <t>薛家港小组沿黄路至村小组通村水泥路（丁家畔村）</t>
  </si>
  <si>
    <t>淤泥严重300米</t>
  </si>
  <si>
    <t>水毁3处</t>
  </si>
  <si>
    <t>崖窑上村砖铺主干道路</t>
  </si>
  <si>
    <t>后墕至张家山小组路段垫高硬化，700米*4.5米</t>
  </si>
  <si>
    <t>后墕村</t>
  </si>
  <si>
    <t>主干道路砖铺1km，宽3.5米</t>
  </si>
  <si>
    <t>修建排水沟400米</t>
  </si>
  <si>
    <t>提升路基，硬化1200米</t>
  </si>
  <si>
    <t>王家梁</t>
  </si>
  <si>
    <t>修建护坡、排水沟200米</t>
  </si>
  <si>
    <t>修建涵洞100米</t>
  </si>
  <si>
    <t>提升路基，硬化600米</t>
  </si>
  <si>
    <t>提升路基1600米</t>
  </si>
  <si>
    <t>提升路基，硬化，修建排水沟3000米</t>
  </si>
  <si>
    <t>修建排水沟200米</t>
  </si>
  <si>
    <t>提升路基，硬化，修建排水沟500米</t>
  </si>
  <si>
    <t>李家焉通村水泥路25米</t>
  </si>
  <si>
    <t>山头村通村公路水毁抢修工程20米</t>
  </si>
  <si>
    <t>寇马路路基提升工程150米</t>
  </si>
  <si>
    <t>马跑泉路基提升工程80米</t>
  </si>
  <si>
    <t>庙岔上路基提升工程300米</t>
  </si>
  <si>
    <t>红湾路基提升工程排水工程150米</t>
  </si>
  <si>
    <t>李家塬路基提升工程排水工程100米</t>
  </si>
  <si>
    <t>慕家塬路基提升工程50米</t>
  </si>
  <si>
    <t>700米的路基提高、对现有小桥进行重新修缮、路基被水掏空10米</t>
  </si>
  <si>
    <t>霍家沟村入村桥涵工程</t>
  </si>
  <si>
    <t>480米的路基提升</t>
  </si>
  <si>
    <t>路基掏空75米，路面下沉15米</t>
  </si>
  <si>
    <t>1139米的路基路面工程</t>
  </si>
  <si>
    <t xml:space="preserve"> 辛家沟镇</t>
  </si>
  <si>
    <t>1250米的路基路面工程</t>
  </si>
  <si>
    <t>2400米的路基路面工程</t>
  </si>
  <si>
    <t>1671米的路基路面工程</t>
  </si>
  <si>
    <t>1900米的路基路面工程</t>
  </si>
  <si>
    <t>2723米的路基路面工程</t>
  </si>
  <si>
    <t>2415米的路基路面工程</t>
  </si>
  <si>
    <t>1674米的路基路面工程</t>
  </si>
  <si>
    <t>宋家沟村</t>
  </si>
  <si>
    <t>1172米的路基路面工程</t>
  </si>
  <si>
    <t>溫家湾村</t>
  </si>
  <si>
    <t>2500的路基路面工程</t>
  </si>
  <si>
    <t>17.2公里的路基路面工程</t>
  </si>
  <si>
    <t>岔上
-
张家山</t>
  </si>
  <si>
    <t>硬化辛庄中心社区城里村至佳吴路道路150米。</t>
  </si>
  <si>
    <t>前王家山村漫水桥建设1座。</t>
  </si>
  <si>
    <t>新建漫水桥一座，长55米。</t>
  </si>
  <si>
    <t>村内道路500米。</t>
  </si>
  <si>
    <t>硬化砖窑山村内道路1.2公里。</t>
  </si>
  <si>
    <t>硬化尚家塬村村内道路1.5公里</t>
  </si>
  <si>
    <t>硬化村内主干道2公里</t>
  </si>
  <si>
    <t>新修红湾村红湾小组至寨山组道路2公里。</t>
  </si>
  <si>
    <t>新修田家塬村冯家塬小组道路2公里。</t>
  </si>
  <si>
    <t>新修产业道路1.5公里。</t>
  </si>
  <si>
    <t>通桑园道路，长2000米，宽3米，砖铺。</t>
  </si>
  <si>
    <t>砖铺叶家园沟村内道路1.6公里。</t>
  </si>
  <si>
    <t>砖铺宋家条村内道路0.4公里。</t>
  </si>
  <si>
    <t>新修杨家畔通沿黄路1.3公里</t>
  </si>
  <si>
    <t>丁家畔村薛家港小组道路拓宽路及硬化160米，隧道改造100米。</t>
  </si>
  <si>
    <t>新修菜园子道路0.5公里。</t>
  </si>
  <si>
    <t>砖铺路，长450米宽4.5米</t>
  </si>
  <si>
    <t>叶家园沟村一步焉小组</t>
  </si>
  <si>
    <t>带动贫困户58户126人</t>
  </si>
  <si>
    <t>郭家焉小组砖铺主干道800米</t>
  </si>
  <si>
    <r>
      <rPr>
        <sz val="11"/>
        <color theme="1"/>
        <rFont val="宋体"/>
        <charset val="134"/>
      </rPr>
      <t>55</t>
    </r>
    <r>
      <rPr>
        <sz val="11"/>
        <rFont val="宋体"/>
        <charset val="134"/>
      </rPr>
      <t>户</t>
    </r>
    <r>
      <rPr>
        <sz val="11"/>
        <color theme="1"/>
        <rFont val="宋体"/>
        <charset val="134"/>
      </rPr>
      <t>108</t>
    </r>
    <r>
      <rPr>
        <sz val="11"/>
        <rFont val="宋体"/>
        <charset val="134"/>
      </rPr>
      <t>人，方便人们出行</t>
    </r>
  </si>
  <si>
    <t>维修、拓宽田间生产道路2400米，宽3.5米</t>
  </si>
  <si>
    <t>带动214户1039人</t>
  </si>
  <si>
    <t>水泥硬化村内主干道，长1.2公里，宽3.5米</t>
  </si>
  <si>
    <t>带动29户68人</t>
  </si>
  <si>
    <t>村内主干道硬化，长500米，宽4.5米</t>
  </si>
  <si>
    <t>村内主干道硬化，长1000米宽4.5米</t>
  </si>
  <si>
    <r>
      <rPr>
        <sz val="11"/>
        <color theme="1"/>
        <rFont val="宋体"/>
        <charset val="134"/>
      </rPr>
      <t>58</t>
    </r>
    <r>
      <rPr>
        <sz val="11"/>
        <rFont val="宋体"/>
        <charset val="134"/>
      </rPr>
      <t>户</t>
    </r>
    <r>
      <rPr>
        <sz val="11"/>
        <color theme="1"/>
        <rFont val="宋体"/>
        <charset val="134"/>
      </rPr>
      <t>143</t>
    </r>
    <r>
      <rPr>
        <sz val="11"/>
        <rFont val="宋体"/>
        <charset val="134"/>
      </rPr>
      <t>人，方便人们出行</t>
    </r>
  </si>
  <si>
    <t>维修杨家畔至张家坡自然村道路长500米，宽3.5米，填土方、砌塄等</t>
  </si>
  <si>
    <t>砖铺路2.5公里</t>
  </si>
  <si>
    <t>刘家焉村团枣坪小组硬化产业道路500米，宽4米</t>
  </si>
  <si>
    <t>下山畔砖铺产业路</t>
  </si>
  <si>
    <t>下山畔生产道路柳树巷后砖铺15公里</t>
  </si>
  <si>
    <t>环山路砖铺硬化16公里</t>
  </si>
  <si>
    <t>宽马家石</t>
  </si>
  <si>
    <t>砖铺环山路8公里</t>
  </si>
  <si>
    <t>新建环山路6公里</t>
  </si>
  <si>
    <t>农业产业小型配套基础设施</t>
  </si>
  <si>
    <t>（山地苹果）配套砖铺路2.5公里，蓄水池2座80方，管道1000米，水泵</t>
  </si>
  <si>
    <t>（日光温室）配套：硬化路1.5公里</t>
  </si>
  <si>
    <t>（山地苹果）配套：主干道1公里，宽3.5米，水泥硬化；产业路2.5公里，宽3米，砖铺；深水井1口，蓄水池一座。</t>
  </si>
  <si>
    <t>(日光温室)配套砖铺路400米，宽4.5米</t>
  </si>
  <si>
    <t>（山地苹果）配套设施砖铺生产道路及灌溉设备</t>
  </si>
  <si>
    <t>（山地苹果）配套设施及灌溉设备、砖铺生产道路</t>
  </si>
  <si>
    <t>（山地苹果）配套设施及灌溉设备</t>
  </si>
  <si>
    <t>（山地苹果）配套设施灌溉设备、砖铺生产道路</t>
  </si>
  <si>
    <t>丰润现代农业园区：砖铺生产道路1.3公里，宽3米；维修水毁道路长30米，宽4米，高20米；小型排水设施。需要资金45万元。</t>
  </si>
  <si>
    <t>（桑园）桑园建设配套2.2公里砖铺路，水井2座，栽植葡萄配套修建排洪渠</t>
  </si>
  <si>
    <t>（山地苹果）配套砖铺路1公里，水井1座</t>
  </si>
  <si>
    <t>畜牧产业小型配套基础设施</t>
  </si>
  <si>
    <t>通鱼池道路，长320米，宽3.5米，水泥硬化。</t>
  </si>
  <si>
    <t>小型农田水利设施</t>
  </si>
  <si>
    <t>灌溉水渠100米</t>
  </si>
  <si>
    <t>（山地苹果）香炉上新建120m³蓄水池一座，60m³蓄水池3座，主管到3千米，二级管道3千米。</t>
  </si>
  <si>
    <t>（山地苹果）含上下水管滴灌，新打水源井一处（深300米），合计149万元，新增变压器等相关设备35万元，新修及砖铺苹果园区道路2.5公里</t>
  </si>
  <si>
    <t>（山地苹果）配套机钻井1眼，管网、泵</t>
  </si>
  <si>
    <t>（柿子树）配套：水泵水管等设施</t>
  </si>
  <si>
    <t>（桑园）配套：蓄水池4座/50立方</t>
  </si>
  <si>
    <t>(日光温室)配套蓄水池2座，占地2亩</t>
  </si>
  <si>
    <t>(果桑基地)配套：蓄水池4口，水泵、管网。</t>
  </si>
  <si>
    <t>日光温室配套水源深井1口，资金20万元，水肥一体化，资金10万元，变压器增容及新增低压线路1500米，资金10万元，砖铺道路3*500米，资金15万元</t>
  </si>
  <si>
    <t>辛庄社区</t>
  </si>
  <si>
    <t>（山地苹果）配套设施灌溉设备、砖铺生产道路1KM，</t>
  </si>
  <si>
    <t>（山地苹果）配套设施灌溉设备、砖铺生产道路0.5KM宽3米，</t>
  </si>
  <si>
    <t>（330亩山地苹果）水源井配电室水泵管道25万元，3米宽的主干道2公里需资金54万元，集雨窖5个需资金15万元。</t>
  </si>
  <si>
    <t>（特色水果配套）100m³蓄水池一座，水泵一台，水管1000米</t>
  </si>
  <si>
    <t>（山地苹果配套）100m³蓄水池一座，水泵一台，水管1000米</t>
  </si>
  <si>
    <t>（山地苹果配套）100m³蓄水池一座，水泵一台，水管1000米，砖铺路1公里宽3.5米</t>
  </si>
  <si>
    <t>（500亩艾草）配套100m³蓄水池2口，砖铺路3公里，管道3000米</t>
  </si>
  <si>
    <t>（艾草）配套：引水设施1套，蓄水池3座，电路改造，硬化道路1.2公里，修建晾晒场3处</t>
  </si>
  <si>
    <t>（鸭子养殖）配套蓄水池一座，电，土地平整</t>
  </si>
  <si>
    <t>（温室）温室取暖设备</t>
  </si>
  <si>
    <t>（温室）主干道至香菇基地道路硬化、涵洞拓宽、制菌棒机2台、注水机1台、刺孔机2台、烘干机2台、捡菇机1台、新建4座塑料棚的水帘风机、木削机、维修工人宿舍及储存室窑洞5孔</t>
  </si>
  <si>
    <t>（日光温室）配套：蓄水池2座</t>
  </si>
  <si>
    <t>（日光温室）配套：水肥一体化2018-2019年12座</t>
  </si>
  <si>
    <t>（日光温室）配套：2018年水肥一体化2座</t>
  </si>
  <si>
    <t>（雪菊)配套：冷藏室1间</t>
  </si>
  <si>
    <t>(日光温室)配套：水肥一体化2019年3座</t>
  </si>
  <si>
    <t>(桑树）蚕桑共育室4间</t>
  </si>
  <si>
    <t>（蘑菇）维修利用旧学校厂房12间，新建2座（30M*8M）弓型棚，及场地硬化、道路维修蘑菇4万棒</t>
  </si>
  <si>
    <t>山地苹果1800亩设施水、电、路配套</t>
  </si>
  <si>
    <t>山地苹果1400亩设施水、电、路配套</t>
  </si>
  <si>
    <t>山地苹果1700亩设施水、电、路配套</t>
  </si>
  <si>
    <t>山地苹果200亩设施水、电、路配套</t>
  </si>
  <si>
    <t>山地苹果4850亩设施水、电、路配套</t>
  </si>
  <si>
    <t>山地苹果170亩设施水、电、路配套</t>
  </si>
  <si>
    <t>鹿场配套120立方沼气工程及沼液配送项目</t>
  </si>
  <si>
    <t>排洪渠长80米，宽2.7米，高2米。铁丝防护网200米，大门以及排洪砖墙40米</t>
  </si>
  <si>
    <t>排水渠</t>
  </si>
  <si>
    <t>硬化场地、护坡、排水渠</t>
  </si>
  <si>
    <t>猪场产床、保育床、定位栏、保温设备、地泵</t>
  </si>
  <si>
    <t>牛场配套120立方沼气工程及沼液配送项目</t>
  </si>
  <si>
    <t>大门，围墙长100米，高4米，排水渠150米</t>
  </si>
  <si>
    <t>（鸡场）冷库50平方米1间8万元，冷藏车1辆16.8万元，监控设备20万元。</t>
  </si>
  <si>
    <t>王艳峰</t>
  </si>
  <si>
    <t>花椒100亩配套基础设施工程（砖铺田间道路500米，宽3.5米，建蓄水池5座）</t>
  </si>
  <si>
    <t>花椒70亩配套基础设施工程（砖铺产业道路1.2公里）</t>
  </si>
  <si>
    <t>栽植花椒186亩配套基础设施工程（建100方蓄水池3个，砖铺长1.5公里宽3.5米的产业道路）</t>
  </si>
  <si>
    <t>栽植花椒100亩配套设施工程（蓄水池2座，用于灌溉电子设施1套）</t>
  </si>
  <si>
    <t>栽植1000亩花椒配套基础设施工程（修产业路6.6公里，建花椒加工厂，路旁护栏3公里，硬化产业路1500米）</t>
  </si>
  <si>
    <t>栽植200亩花椒配套基础设施工程（修产业道路长3公里，宽3.5米）</t>
  </si>
  <si>
    <t>栽植400亩花椒配套基础设施工程（100方蓄水池4口，生产道路5公里宽度3.5米，水泵4台，水管10000米）</t>
  </si>
  <si>
    <t>栽植100亩花椒配套基础设施工程（蓄水池1个，输水管道2500米，路500米）</t>
  </si>
  <si>
    <t>栽植100亩花椒配套基础设施工程（砖铺产业路2公里，宽3.5米）</t>
  </si>
  <si>
    <t>栽植花椒300亩配套设施工程（产业硬化道路500米，宽3.5米）</t>
  </si>
  <si>
    <t>栽植花椒100亩配套设施工程（硬化路600米，建80方水池，管道500米）</t>
  </si>
  <si>
    <t>宋家川社区白家沟排洪渠350米。</t>
  </si>
  <si>
    <t>新建大坝及排洪渠。</t>
  </si>
  <si>
    <t>三皇园则</t>
  </si>
  <si>
    <t>石砌排洪渠</t>
  </si>
  <si>
    <t>平整土地（山地苹果）</t>
  </si>
  <si>
    <t>土壤改良</t>
  </si>
  <si>
    <t>盐碱地改良，长1200米，宽2米</t>
  </si>
  <si>
    <t>58户143人，方便人们出行</t>
  </si>
  <si>
    <t>排洪渠</t>
  </si>
  <si>
    <t>新农村的排洪渠</t>
  </si>
  <si>
    <t>在水泥路边修建排水设施20处</t>
  </si>
  <si>
    <t>解决村内饮水困难</t>
  </si>
  <si>
    <t>淤地坝除险加固</t>
  </si>
  <si>
    <t>马家石小组老庄沟岔坝体石砌加固</t>
  </si>
  <si>
    <t>前红峁大坝，坝塄60米，积地170亩</t>
  </si>
  <si>
    <t>提高3个大坝坝塄</t>
  </si>
  <si>
    <t>维修坝地</t>
  </si>
  <si>
    <t>治理土地流失保护耕地</t>
  </si>
  <si>
    <t>易地扶贫搬迁</t>
  </si>
  <si>
    <t>危房改造</t>
  </si>
  <si>
    <t>集中安置</t>
  </si>
  <si>
    <t>规划保留的村小学改造</t>
  </si>
  <si>
    <t>分散安置</t>
  </si>
  <si>
    <t>贫困村创业致富带头人创业培训</t>
  </si>
  <si>
    <t>参加大病保险</t>
  </si>
  <si>
    <t>扶贫龙头企业合作社等经营主体贷款贴息</t>
  </si>
  <si>
    <t>村卫生室标准化建设</t>
  </si>
  <si>
    <t>就业创业培训</t>
  </si>
  <si>
    <t>参与“学前学会普通话”行动</t>
  </si>
  <si>
    <t>产业保险</t>
  </si>
  <si>
    <t>村幼儿园建设</t>
  </si>
  <si>
    <t>服务</t>
  </si>
  <si>
    <t>扶贫小额信贷风险补偿金</t>
  </si>
  <si>
    <t>接受留守关爱服务</t>
  </si>
  <si>
    <t>光纤宽带接入</t>
  </si>
  <si>
    <t>参加意外保险</t>
  </si>
  <si>
    <t>接受大病（地方病）救治</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</si>
</sst>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_ "/>
    <numFmt numFmtId="178" formatCode="0.00_);[Red]\(0.00\)"/>
    <numFmt numFmtId="179" formatCode="0.0000_ "/>
    <numFmt numFmtId="180" formatCode="0_);[Red]\(0\)"/>
  </numFmts>
  <fonts count="74">
    <font>
      <sz val="11"/>
      <color theme="1"/>
      <name val="等线"/>
      <charset val="134"/>
      <scheme val="minor"/>
    </font>
    <font>
      <sz val="9"/>
      <color theme="1"/>
      <name val="等线"/>
      <charset val="134"/>
      <scheme val="minor"/>
    </font>
    <font>
      <sz val="9"/>
      <color theme="1"/>
      <name val="宋体"/>
      <charset val="134"/>
    </font>
    <font>
      <sz val="9"/>
      <color rgb="FF000000"/>
      <name val="宋体"/>
      <charset val="134"/>
    </font>
    <font>
      <sz val="10"/>
      <color theme="1"/>
      <name val="宋体"/>
      <charset val="134"/>
    </font>
    <font>
      <b/>
      <sz val="16"/>
      <color theme="1"/>
      <name val="宋体"/>
      <charset val="134"/>
    </font>
    <font>
      <sz val="11"/>
      <color theme="1"/>
      <name val="宋体"/>
      <charset val="134"/>
    </font>
    <font>
      <sz val="10"/>
      <name val="宋体"/>
      <charset val="134"/>
    </font>
    <font>
      <b/>
      <sz val="10"/>
      <name val="宋体"/>
      <charset val="134"/>
    </font>
    <font>
      <sz val="16"/>
      <color theme="1"/>
      <name val="黑体"/>
      <charset val="134"/>
    </font>
    <font>
      <b/>
      <u/>
      <sz val="28"/>
      <color theme="1"/>
      <name val="宋体"/>
      <charset val="134"/>
    </font>
    <font>
      <b/>
      <sz val="10"/>
      <color theme="1"/>
      <name val="宋体"/>
      <charset val="134"/>
    </font>
    <font>
      <sz val="11"/>
      <name val="宋体"/>
      <charset val="134"/>
    </font>
    <font>
      <b/>
      <sz val="11"/>
      <name val="宋体"/>
      <charset val="134"/>
    </font>
    <font>
      <sz val="16"/>
      <color theme="1"/>
      <name val="宋体"/>
      <charset val="134"/>
    </font>
    <font>
      <sz val="11"/>
      <color indexed="0"/>
      <name val="宋体"/>
      <charset val="134"/>
    </font>
    <font>
      <sz val="11"/>
      <color indexed="8"/>
      <name val="宋体"/>
      <charset val="134"/>
    </font>
    <font>
      <sz val="10"/>
      <name val="等线"/>
      <charset val="134"/>
      <scheme val="minor"/>
    </font>
    <font>
      <sz val="10"/>
      <color theme="1"/>
      <name val="等线"/>
      <charset val="134"/>
      <scheme val="minor"/>
    </font>
    <font>
      <sz val="11"/>
      <color rgb="FF000000"/>
      <name val="宋体"/>
      <charset val="134"/>
    </font>
    <font>
      <sz val="11"/>
      <color rgb="FFFF0000"/>
      <name val="宋体"/>
      <charset val="134"/>
    </font>
    <font>
      <sz val="11"/>
      <color theme="1"/>
      <name val="等线"/>
      <charset val="0"/>
      <scheme val="minor"/>
    </font>
    <font>
      <sz val="11"/>
      <color theme="1"/>
      <name val="宋体"/>
      <charset val="0"/>
    </font>
    <font>
      <sz val="11"/>
      <name val="宋体"/>
      <charset val="0"/>
    </font>
    <font>
      <sz val="12"/>
      <color theme="1"/>
      <name val="黑体"/>
      <charset val="134"/>
    </font>
    <font>
      <sz val="10"/>
      <color theme="1"/>
      <name val="黑体"/>
      <charset val="134"/>
    </font>
    <font>
      <b/>
      <sz val="11"/>
      <color theme="1"/>
      <name val="等线"/>
      <charset val="134"/>
      <scheme val="minor"/>
    </font>
    <font>
      <u/>
      <sz val="20"/>
      <color theme="1"/>
      <name val="方正小标宋简体"/>
      <charset val="134"/>
    </font>
    <font>
      <sz val="20"/>
      <color theme="1"/>
      <name val="方正小标宋简体"/>
      <charset val="134"/>
    </font>
    <font>
      <sz val="10"/>
      <color theme="1"/>
      <name val="仿宋"/>
      <charset val="134"/>
    </font>
    <font>
      <b/>
      <sz val="10"/>
      <name val="仿宋"/>
      <charset val="134"/>
    </font>
    <font>
      <b/>
      <sz val="10"/>
      <color theme="1"/>
      <name val="仿宋"/>
      <charset val="134"/>
    </font>
    <font>
      <sz val="10"/>
      <name val="仿宋"/>
      <charset val="134"/>
    </font>
    <font>
      <sz val="10"/>
      <color indexed="8"/>
      <name val="仿宋"/>
      <charset val="134"/>
    </font>
    <font>
      <sz val="12"/>
      <name val="Arial"/>
      <charset val="134"/>
    </font>
    <font>
      <sz val="12"/>
      <name val="黑体"/>
      <charset val="134"/>
    </font>
    <font>
      <b/>
      <sz val="12"/>
      <name val="仿宋"/>
      <charset val="134"/>
    </font>
    <font>
      <sz val="12"/>
      <name val="仿宋"/>
      <charset val="134"/>
    </font>
    <font>
      <sz val="11"/>
      <name val="等线"/>
      <charset val="134"/>
      <scheme val="minor"/>
    </font>
    <font>
      <b/>
      <sz val="11"/>
      <name val="等线"/>
      <charset val="134"/>
      <scheme val="minor"/>
    </font>
    <font>
      <sz val="12"/>
      <name val="宋体"/>
      <charset val="134"/>
    </font>
    <font>
      <sz val="11"/>
      <name val="仿宋"/>
      <charset val="134"/>
    </font>
    <font>
      <sz val="11"/>
      <name val="Arial"/>
      <charset val="134"/>
    </font>
    <font>
      <sz val="16"/>
      <name val="黑体"/>
      <charset val="134"/>
    </font>
    <font>
      <u/>
      <sz val="28"/>
      <name val="方正小标宋简体"/>
      <charset val="134"/>
    </font>
    <font>
      <sz val="28"/>
      <name val="方正小标宋简体"/>
      <charset val="134"/>
    </font>
    <font>
      <sz val="28"/>
      <name val="宋体"/>
      <charset val="134"/>
    </font>
    <font>
      <sz val="11"/>
      <name val="方正小标宋简体"/>
      <charset val="134"/>
    </font>
    <font>
      <sz val="12"/>
      <name val="仿宋_GB2312"/>
      <charset val="134"/>
    </font>
    <font>
      <b/>
      <sz val="12"/>
      <name val="仿宋_GB2312"/>
      <charset val="134"/>
    </font>
    <font>
      <sz val="20"/>
      <name val="宋体"/>
      <charset val="134"/>
    </font>
    <font>
      <sz val="20"/>
      <name val="Arial"/>
      <charset val="134"/>
    </font>
    <font>
      <sz val="11"/>
      <name val="仿宋_GB2312"/>
      <charset val="134"/>
    </font>
    <font>
      <sz val="11"/>
      <color theme="0"/>
      <name val="等线"/>
      <charset val="0"/>
      <scheme val="minor"/>
    </font>
    <font>
      <u/>
      <sz val="11"/>
      <color rgb="FF0000FF"/>
      <name val="等线"/>
      <charset val="0"/>
      <scheme val="minor"/>
    </font>
    <font>
      <sz val="10"/>
      <name val="Arial"/>
      <charset val="134"/>
    </font>
    <font>
      <u/>
      <sz val="11"/>
      <color rgb="FF800080"/>
      <name val="等线"/>
      <charset val="0"/>
      <scheme val="minor"/>
    </font>
    <font>
      <sz val="11"/>
      <color rgb="FF3F3F76"/>
      <name val="等线"/>
      <charset val="0"/>
      <scheme val="minor"/>
    </font>
    <font>
      <sz val="11"/>
      <color rgb="FF9C0006"/>
      <name val="等线"/>
      <charset val="0"/>
      <scheme val="minor"/>
    </font>
    <font>
      <b/>
      <sz val="11"/>
      <color theme="3"/>
      <name val="等线"/>
      <charset val="134"/>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28"/>
      <color theme="1"/>
      <name val="宋体"/>
      <charset val="134"/>
    </font>
    <font>
      <vertAlign val="superscript"/>
      <sz val="11"/>
      <name val="宋体"/>
      <charset val="134"/>
    </font>
  </fonts>
  <fills count="38">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5">
    <xf numFmtId="0" fontId="0" fillId="0" borderId="0">
      <alignment vertical="center"/>
    </xf>
    <xf numFmtId="42" fontId="0" fillId="0" borderId="0" applyFont="0" applyFill="0" applyBorder="0" applyAlignment="0" applyProtection="0">
      <alignment vertical="center"/>
    </xf>
    <xf numFmtId="0" fontId="21" fillId="15" borderId="0" applyNumberFormat="0" applyBorder="0" applyAlignment="0" applyProtection="0">
      <alignment vertical="center"/>
    </xf>
    <xf numFmtId="0" fontId="57" fillId="1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3" borderId="0" applyNumberFormat="0" applyBorder="0" applyAlignment="0" applyProtection="0">
      <alignment vertical="center"/>
    </xf>
    <xf numFmtId="0" fontId="58" fillId="17" borderId="0" applyNumberFormat="0" applyBorder="0" applyAlignment="0" applyProtection="0">
      <alignment vertical="center"/>
    </xf>
    <xf numFmtId="43" fontId="0" fillId="0" borderId="0" applyFont="0" applyFill="0" applyBorder="0" applyAlignment="0" applyProtection="0">
      <alignment vertical="center"/>
    </xf>
    <xf numFmtId="0" fontId="53" fillId="18"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6" fillId="0" borderId="0" applyNumberFormat="0" applyFill="0" applyBorder="0" applyAlignment="0" applyProtection="0">
      <alignment vertical="center"/>
    </xf>
    <xf numFmtId="0" fontId="0" fillId="10" borderId="12" applyNumberFormat="0" applyFont="0" applyAlignment="0" applyProtection="0">
      <alignment vertical="center"/>
    </xf>
    <xf numFmtId="0" fontId="40" fillId="0" borderId="0">
      <alignment vertical="center"/>
    </xf>
    <xf numFmtId="0" fontId="53" fillId="21" borderId="0" applyNumberFormat="0" applyBorder="0" applyAlignment="0" applyProtection="0">
      <alignment vertical="center"/>
    </xf>
    <xf numFmtId="0" fontId="59"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6" fillId="0" borderId="0">
      <alignment vertical="center"/>
    </xf>
    <xf numFmtId="0" fontId="64" fillId="0" borderId="0" applyNumberFormat="0" applyFill="0" applyBorder="0" applyAlignment="0" applyProtection="0">
      <alignment vertical="center"/>
    </xf>
    <xf numFmtId="0" fontId="55" fillId="0" borderId="0"/>
    <xf numFmtId="0" fontId="65" fillId="0" borderId="15" applyNumberFormat="0" applyFill="0" applyAlignment="0" applyProtection="0">
      <alignment vertical="center"/>
    </xf>
    <xf numFmtId="0" fontId="16" fillId="0" borderId="0">
      <alignment vertical="center"/>
    </xf>
    <xf numFmtId="0" fontId="66" fillId="0" borderId="15" applyNumberFormat="0" applyFill="0" applyAlignment="0" applyProtection="0">
      <alignment vertical="center"/>
    </xf>
    <xf numFmtId="0" fontId="53" fillId="23" borderId="0" applyNumberFormat="0" applyBorder="0" applyAlignment="0" applyProtection="0">
      <alignment vertical="center"/>
    </xf>
    <xf numFmtId="0" fontId="59" fillId="0" borderId="17" applyNumberFormat="0" applyFill="0" applyAlignment="0" applyProtection="0">
      <alignment vertical="center"/>
    </xf>
    <xf numFmtId="0" fontId="53" fillId="20" borderId="0" applyNumberFormat="0" applyBorder="0" applyAlignment="0" applyProtection="0">
      <alignment vertical="center"/>
    </xf>
    <xf numFmtId="0" fontId="60" fillId="22" borderId="14" applyNumberFormat="0" applyAlignment="0" applyProtection="0">
      <alignment vertical="center"/>
    </xf>
    <xf numFmtId="0" fontId="0" fillId="0" borderId="0">
      <alignment vertical="center"/>
    </xf>
    <xf numFmtId="0" fontId="62" fillId="22" borderId="13" applyNumberFormat="0" applyAlignment="0" applyProtection="0">
      <alignment vertical="center"/>
    </xf>
    <xf numFmtId="0" fontId="68" fillId="25" borderId="18" applyNumberFormat="0" applyAlignment="0" applyProtection="0">
      <alignment vertical="center"/>
    </xf>
    <xf numFmtId="0" fontId="21" fillId="19" borderId="0" applyNumberFormat="0" applyBorder="0" applyAlignment="0" applyProtection="0">
      <alignment vertical="center"/>
    </xf>
    <xf numFmtId="0" fontId="53" fillId="26" borderId="0" applyNumberFormat="0" applyBorder="0" applyAlignment="0" applyProtection="0">
      <alignment vertical="center"/>
    </xf>
    <xf numFmtId="0" fontId="67" fillId="0" borderId="16" applyNumberFormat="0" applyFill="0" applyAlignment="0" applyProtection="0">
      <alignment vertical="center"/>
    </xf>
    <xf numFmtId="0" fontId="69" fillId="0" borderId="19" applyNumberFormat="0" applyFill="0" applyAlignment="0" applyProtection="0">
      <alignment vertical="center"/>
    </xf>
    <xf numFmtId="0" fontId="70" fillId="28" borderId="0" applyNumberFormat="0" applyBorder="0" applyAlignment="0" applyProtection="0">
      <alignment vertical="center"/>
    </xf>
    <xf numFmtId="0" fontId="71" fillId="29" borderId="0" applyNumberFormat="0" applyBorder="0" applyAlignment="0" applyProtection="0">
      <alignment vertical="center"/>
    </xf>
    <xf numFmtId="0" fontId="53" fillId="30" borderId="0" applyNumberFormat="0" applyBorder="0" applyAlignment="0" applyProtection="0">
      <alignment vertical="center"/>
    </xf>
    <xf numFmtId="0" fontId="40" fillId="0" borderId="0">
      <protection locked="0"/>
    </xf>
    <xf numFmtId="0" fontId="21" fillId="14" borderId="0" applyNumberFormat="0" applyBorder="0" applyAlignment="0" applyProtection="0">
      <alignment vertical="center"/>
    </xf>
    <xf numFmtId="0" fontId="40" fillId="0" borderId="0">
      <alignment vertical="center"/>
    </xf>
    <xf numFmtId="0" fontId="21" fillId="31" borderId="0" applyNumberFormat="0" applyBorder="0" applyAlignment="0" applyProtection="0">
      <alignment vertical="center"/>
    </xf>
    <xf numFmtId="0" fontId="21" fillId="24" borderId="0" applyNumberFormat="0" applyBorder="0" applyAlignment="0" applyProtection="0">
      <alignment vertical="center"/>
    </xf>
    <xf numFmtId="0" fontId="21" fillId="27" borderId="0" applyNumberFormat="0" applyBorder="0" applyAlignment="0" applyProtection="0">
      <alignment vertical="center"/>
    </xf>
    <xf numFmtId="0" fontId="21" fillId="33" borderId="0" applyNumberFormat="0" applyBorder="0" applyAlignment="0" applyProtection="0">
      <alignment vertical="center"/>
    </xf>
    <xf numFmtId="0" fontId="53" fillId="35" borderId="0" applyNumberFormat="0" applyBorder="0" applyAlignment="0" applyProtection="0">
      <alignment vertical="center"/>
    </xf>
    <xf numFmtId="0" fontId="53" fillId="36" borderId="0" applyNumberFormat="0" applyBorder="0" applyAlignment="0" applyProtection="0">
      <alignment vertical="center"/>
    </xf>
    <xf numFmtId="0" fontId="0" fillId="0" borderId="0">
      <alignment vertical="center"/>
    </xf>
    <xf numFmtId="0" fontId="21" fillId="37" borderId="0" applyNumberFormat="0" applyBorder="0" applyAlignment="0" applyProtection="0">
      <alignment vertical="center"/>
    </xf>
    <xf numFmtId="0" fontId="21" fillId="32" borderId="0" applyNumberFormat="0" applyBorder="0" applyAlignment="0" applyProtection="0">
      <alignment vertical="center"/>
    </xf>
    <xf numFmtId="0" fontId="53" fillId="34" borderId="0" applyNumberFormat="0" applyBorder="0" applyAlignment="0" applyProtection="0">
      <alignment vertical="center"/>
    </xf>
    <xf numFmtId="0" fontId="40" fillId="0" borderId="0">
      <alignment vertical="center"/>
    </xf>
    <xf numFmtId="0" fontId="21" fillId="7" borderId="0" applyNumberFormat="0" applyBorder="0" applyAlignment="0" applyProtection="0">
      <alignment vertical="center"/>
    </xf>
    <xf numFmtId="0" fontId="53" fillId="12" borderId="0" applyNumberFormat="0" applyBorder="0" applyAlignment="0" applyProtection="0">
      <alignment vertical="center"/>
    </xf>
    <xf numFmtId="0" fontId="53" fillId="9" borderId="0" applyNumberFormat="0" applyBorder="0" applyAlignment="0" applyProtection="0">
      <alignment vertical="center"/>
    </xf>
    <xf numFmtId="0" fontId="40" fillId="0" borderId="0">
      <alignment vertical="center"/>
    </xf>
    <xf numFmtId="0" fontId="16" fillId="0" borderId="0">
      <alignment vertical="center"/>
    </xf>
    <xf numFmtId="0" fontId="21" fillId="8" borderId="0" applyNumberFormat="0" applyBorder="0" applyAlignment="0" applyProtection="0">
      <alignment vertical="center"/>
    </xf>
    <xf numFmtId="0" fontId="53" fillId="11" borderId="0" applyNumberFormat="0" applyBorder="0" applyAlignment="0" applyProtection="0">
      <alignment vertical="center"/>
    </xf>
    <xf numFmtId="0" fontId="40" fillId="0" borderId="0"/>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55" fillId="0" borderId="0"/>
    <xf numFmtId="0" fontId="7" fillId="0" borderId="0"/>
    <xf numFmtId="0" fontId="16" fillId="0" borderId="0">
      <alignment vertical="center"/>
    </xf>
    <xf numFmtId="0" fontId="40" fillId="0" borderId="0">
      <alignment vertical="center"/>
    </xf>
    <xf numFmtId="0" fontId="0" fillId="0" borderId="0">
      <alignment vertical="center"/>
    </xf>
    <xf numFmtId="0" fontId="16" fillId="0" borderId="0">
      <alignment vertical="center"/>
    </xf>
    <xf numFmtId="0" fontId="16" fillId="0" borderId="0">
      <alignment vertical="center"/>
    </xf>
    <xf numFmtId="0" fontId="55" fillId="0" borderId="0"/>
    <xf numFmtId="0" fontId="16" fillId="0" borderId="0">
      <alignment vertical="center"/>
    </xf>
    <xf numFmtId="0" fontId="0" fillId="0" borderId="0">
      <alignment vertical="center"/>
    </xf>
    <xf numFmtId="0" fontId="40" fillId="0" borderId="0">
      <alignment vertical="center"/>
    </xf>
    <xf numFmtId="0" fontId="4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cellStyleXfs>
  <cellXfs count="285">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xf>
    <xf numFmtId="49" fontId="4" fillId="0" borderId="0" xfId="0" applyNumberFormat="1" applyFont="1" applyFill="1" applyAlignment="1">
      <alignment horizontal="center" vertical="center" wrapText="1"/>
    </xf>
    <xf numFmtId="49" fontId="9"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0" fontId="10" fillId="0" borderId="0" xfId="0" applyFont="1" applyFill="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49"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42" applyFont="1" applyFill="1" applyBorder="1" applyAlignment="1">
      <alignment horizontal="center" vertical="center" wrapText="1"/>
    </xf>
    <xf numFmtId="0" fontId="12" fillId="0" borderId="1" xfId="61"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2" fillId="0" borderId="1" xfId="42" applyFont="1" applyFill="1" applyBorder="1" applyAlignment="1" applyProtection="1">
      <alignment horizontal="center" vertical="center" wrapText="1"/>
    </xf>
    <xf numFmtId="177" fontId="12" fillId="0" borderId="1" xfId="11" applyNumberFormat="1" applyFont="1" applyFill="1" applyBorder="1" applyAlignment="1">
      <alignment horizontal="center" vertical="center" wrapText="1"/>
    </xf>
    <xf numFmtId="0" fontId="12" fillId="0" borderId="1" xfId="62" applyFont="1" applyFill="1" applyBorder="1" applyAlignment="1">
      <alignment horizontal="center" vertical="center" wrapText="1"/>
    </xf>
    <xf numFmtId="177" fontId="12" fillId="0" borderId="1" xfId="49" applyNumberFormat="1" applyFont="1" applyFill="1" applyBorder="1" applyAlignment="1">
      <alignment horizontal="center" vertical="center" wrapText="1"/>
    </xf>
    <xf numFmtId="0" fontId="12" fillId="0" borderId="1" xfId="53" applyFont="1" applyFill="1" applyBorder="1" applyAlignment="1">
      <alignment horizontal="center" vertical="center" wrapText="1"/>
    </xf>
    <xf numFmtId="0" fontId="12" fillId="0" borderId="1" xfId="64"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11" applyNumberFormat="1" applyFont="1" applyFill="1" applyBorder="1" applyAlignment="1">
      <alignment horizontal="center" vertical="center" wrapText="1"/>
    </xf>
    <xf numFmtId="0" fontId="12" fillId="0" borderId="1" xfId="49" applyNumberFormat="1" applyFont="1" applyFill="1" applyBorder="1" applyAlignment="1">
      <alignment horizontal="center" vertical="center" wrapText="1"/>
    </xf>
    <xf numFmtId="0" fontId="12" fillId="0" borderId="1" xfId="30" applyFont="1" applyFill="1" applyBorder="1" applyAlignment="1">
      <alignment horizontal="center" vertical="center" wrapText="1"/>
    </xf>
    <xf numFmtId="0" fontId="12"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176" fontId="12" fillId="0" borderId="1" xfId="22"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6" fillId="0" borderId="3" xfId="0" applyFont="1" applyFill="1" applyBorder="1" applyAlignment="1">
      <alignment horizontal="center" vertical="center" wrapText="1"/>
    </xf>
    <xf numFmtId="0" fontId="14" fillId="0" borderId="0" xfId="0" applyFont="1" applyFill="1" applyAlignment="1">
      <alignment horizontal="center" vertical="center" wrapText="1"/>
    </xf>
    <xf numFmtId="0" fontId="12" fillId="0"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2" fillId="0" borderId="1" xfId="24" applyFont="1" applyFill="1" applyBorder="1" applyAlignment="1">
      <alignment horizontal="center" vertical="center" wrapText="1"/>
    </xf>
    <xf numFmtId="0" fontId="12" fillId="0" borderId="1" xfId="65" applyNumberFormat="1" applyFont="1" applyFill="1" applyBorder="1" applyAlignment="1">
      <alignment horizontal="center" vertical="center" wrapText="1"/>
    </xf>
    <xf numFmtId="0" fontId="12" fillId="0" borderId="1" xfId="65" applyFont="1" applyFill="1" applyBorder="1" applyAlignment="1">
      <alignment horizontal="center" vertical="center" wrapText="1"/>
    </xf>
    <xf numFmtId="0" fontId="12" fillId="0" borderId="1" xfId="58" applyFont="1" applyFill="1" applyBorder="1" applyAlignment="1">
      <alignment horizontal="center" vertical="center" wrapText="1"/>
    </xf>
    <xf numFmtId="0" fontId="12" fillId="0" borderId="1" xfId="65" applyNumberFormat="1" applyFont="1" applyBorder="1" applyAlignment="1">
      <alignment horizontal="center" vertical="center" wrapText="1"/>
    </xf>
    <xf numFmtId="0" fontId="15" fillId="0" borderId="1" xfId="0" applyFont="1" applyFill="1" applyBorder="1" applyAlignment="1">
      <alignment horizontal="center" vertical="center"/>
    </xf>
    <xf numFmtId="178" fontId="12" fillId="0" borderId="1" xfId="58" applyNumberFormat="1" applyFont="1" applyFill="1" applyBorder="1" applyAlignment="1">
      <alignment horizontal="center" vertical="center" wrapText="1"/>
    </xf>
    <xf numFmtId="0" fontId="12" fillId="0" borderId="1" xfId="84"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1" xfId="40" applyFont="1" applyFill="1" applyBorder="1" applyAlignment="1" applyProtection="1">
      <alignment horizontal="center" vertical="center" wrapText="1"/>
    </xf>
    <xf numFmtId="0" fontId="12" fillId="0" borderId="1" xfId="6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0" borderId="1" xfId="42"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7" fillId="0" borderId="1" xfId="0" applyFont="1" applyFill="1" applyBorder="1" applyAlignment="1">
      <alignment horizontal="left" vertical="center" wrapText="1"/>
    </xf>
    <xf numFmtId="49" fontId="6" fillId="4" borderId="1" xfId="0"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xf numFmtId="0" fontId="19" fillId="0" borderId="1" xfId="0"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xf>
    <xf numFmtId="0" fontId="6"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2"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49" fontId="12" fillId="0" borderId="1" xfId="22"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6" fillId="4"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2" fillId="0" borderId="1" xfId="67" applyFont="1" applyFill="1" applyBorder="1" applyAlignment="1">
      <alignment horizontal="center" vertical="center" wrapText="1"/>
    </xf>
    <xf numFmtId="176" fontId="12" fillId="0" borderId="1" xfId="66"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12" fillId="0" borderId="1" xfId="22" applyNumberFormat="1" applyFont="1" applyFill="1" applyBorder="1" applyAlignment="1">
      <alignment horizontal="center" vertical="center" wrapText="1"/>
    </xf>
    <xf numFmtId="0" fontId="16" fillId="4" borderId="1" xfId="0" applyNumberFormat="1" applyFont="1" applyFill="1" applyBorder="1" applyAlignment="1" applyProtection="1">
      <alignment horizontal="center" vertical="center" wrapText="1"/>
    </xf>
    <xf numFmtId="0" fontId="12" fillId="0" borderId="1" xfId="67" applyNumberFormat="1" applyFont="1" applyFill="1" applyBorder="1" applyAlignment="1">
      <alignment horizontal="center" vertical="center"/>
    </xf>
    <xf numFmtId="0" fontId="6" fillId="0" borderId="1" xfId="0" applyFont="1" applyBorder="1" applyAlignment="1">
      <alignment horizontal="center" vertical="center" wrapText="1"/>
    </xf>
    <xf numFmtId="0" fontId="12" fillId="0" borderId="1" xfId="69" applyFont="1" applyFill="1" applyBorder="1" applyAlignment="1">
      <alignment horizontal="center" vertical="center" wrapText="1"/>
    </xf>
    <xf numFmtId="0" fontId="4" fillId="6" borderId="0" xfId="0" applyFont="1" applyFill="1" applyAlignment="1">
      <alignment horizontal="center" vertical="center" wrapText="1"/>
    </xf>
    <xf numFmtId="49" fontId="21" fillId="0" borderId="8"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xf>
    <xf numFmtId="49" fontId="16" fillId="0" borderId="1" xfId="68" applyNumberFormat="1" applyFont="1" applyFill="1" applyBorder="1" applyAlignment="1" applyProtection="1">
      <alignment horizontal="center" vertical="center"/>
    </xf>
    <xf numFmtId="49" fontId="16" fillId="0" borderId="1" xfId="68" applyNumberFormat="1" applyFont="1" applyFill="1" applyBorder="1" applyAlignment="1" applyProtection="1">
      <alignment horizontal="center" vertical="center" wrapText="1"/>
    </xf>
    <xf numFmtId="1" fontId="12" fillId="0" borderId="1" xfId="0" applyNumberFormat="1" applyFont="1" applyFill="1" applyBorder="1" applyAlignment="1">
      <alignment horizontal="center" vertical="center" wrapText="1"/>
    </xf>
    <xf numFmtId="0" fontId="12" fillId="0" borderId="1" xfId="15"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5" borderId="1" xfId="42" applyFont="1" applyFill="1" applyBorder="1" applyAlignment="1">
      <alignment horizontal="center" vertical="center" wrapText="1"/>
    </xf>
    <xf numFmtId="0" fontId="7" fillId="6" borderId="0" xfId="0" applyFont="1" applyFill="1" applyAlignment="1">
      <alignment horizontal="center" vertical="center" wrapText="1"/>
    </xf>
    <xf numFmtId="176" fontId="12" fillId="0" borderId="1" xfId="49" applyNumberFormat="1" applyFont="1" applyFill="1" applyBorder="1" applyAlignment="1" applyProtection="1">
      <alignment horizontal="center" vertical="center" wrapText="1"/>
    </xf>
    <xf numFmtId="0" fontId="12" fillId="0" borderId="1" xfId="7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0" fillId="0" borderId="0" xfId="0"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9" fillId="0" borderId="0" xfId="0" applyFont="1" applyFill="1" applyAlignment="1">
      <alignment horizontal="left" vertical="center"/>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24" fillId="0" borderId="0" xfId="0" applyFont="1" applyFill="1" applyBorder="1" applyAlignment="1">
      <alignment horizontal="left" vertical="center"/>
    </xf>
    <xf numFmtId="0" fontId="24" fillId="0" borderId="4"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6"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4" fillId="0" borderId="7" xfId="0" applyFont="1" applyFill="1" applyBorder="1" applyAlignment="1">
      <alignment horizontal="center" vertical="center"/>
    </xf>
    <xf numFmtId="0" fontId="29" fillId="0" borderId="1" xfId="0" applyFont="1" applyFill="1" applyBorder="1" applyAlignment="1">
      <alignment horizontal="center" vertical="center"/>
    </xf>
    <xf numFmtId="49" fontId="30"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0" fontId="30" fillId="0" borderId="1" xfId="0" applyFont="1" applyFill="1" applyBorder="1" applyAlignment="1">
      <alignment horizontal="left" vertical="center"/>
    </xf>
    <xf numFmtId="49" fontId="32" fillId="0" borderId="1" xfId="0" applyNumberFormat="1" applyFont="1" applyFill="1" applyBorder="1" applyAlignment="1">
      <alignment horizontal="left" vertical="center" wrapText="1"/>
    </xf>
    <xf numFmtId="0" fontId="29" fillId="0" borderId="1" xfId="0" applyFont="1" applyFill="1" applyBorder="1" applyAlignment="1">
      <alignment vertical="center"/>
    </xf>
    <xf numFmtId="49" fontId="32" fillId="4" borderId="1" xfId="0" applyNumberFormat="1" applyFont="1" applyFill="1" applyBorder="1" applyAlignment="1">
      <alignment horizontal="left" vertical="center" wrapText="1"/>
    </xf>
    <xf numFmtId="0" fontId="29" fillId="0" borderId="1" xfId="0" applyFont="1" applyFill="1" applyBorder="1" applyAlignment="1">
      <alignment horizontal="center" vertical="center" wrapText="1"/>
    </xf>
    <xf numFmtId="0" fontId="31" fillId="0" borderId="1" xfId="0" applyFont="1" applyFill="1" applyBorder="1" applyAlignment="1">
      <alignment vertical="center"/>
    </xf>
    <xf numFmtId="0" fontId="32" fillId="4"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49" fontId="32" fillId="4" borderId="1" xfId="0" applyNumberFormat="1" applyFont="1" applyFill="1" applyBorder="1" applyAlignment="1">
      <alignment horizontal="left" vertical="center"/>
    </xf>
    <xf numFmtId="176" fontId="7" fillId="0" borderId="1" xfId="0" applyNumberFormat="1" applyFont="1" applyFill="1" applyBorder="1" applyAlignment="1">
      <alignment horizontal="center" vertical="center" wrapText="1"/>
    </xf>
    <xf numFmtId="49" fontId="33" fillId="4" borderId="1" xfId="0"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4" fillId="0" borderId="11" xfId="0" applyFont="1" applyFill="1" applyBorder="1" applyAlignment="1">
      <alignment horizontal="center" vertical="center"/>
    </xf>
    <xf numFmtId="0" fontId="26" fillId="0" borderId="1" xfId="0" applyFont="1" applyFill="1" applyBorder="1" applyAlignment="1">
      <alignment vertical="center"/>
    </xf>
    <xf numFmtId="0" fontId="0" fillId="0" borderId="1" xfId="0" applyFill="1" applyBorder="1" applyAlignment="1">
      <alignment vertical="center"/>
    </xf>
    <xf numFmtId="49" fontId="30" fillId="0" borderId="1" xfId="0" applyNumberFormat="1" applyFont="1" applyFill="1" applyBorder="1" applyAlignment="1">
      <alignment horizontal="left" vertical="center" wrapText="1"/>
    </xf>
    <xf numFmtId="0" fontId="34" fillId="0" borderId="0" xfId="0" applyFont="1" applyFill="1" applyAlignment="1">
      <alignment horizontal="center" vertical="center" wrapText="1"/>
    </xf>
    <xf numFmtId="0" fontId="35" fillId="0" borderId="0" xfId="0" applyFont="1" applyFill="1" applyAlignment="1">
      <alignment horizontal="center" vertical="center" wrapText="1"/>
    </xf>
    <xf numFmtId="0" fontId="36" fillId="0" borderId="0" xfId="0" applyFont="1" applyFill="1" applyAlignment="1">
      <alignment horizontal="center" vertical="center" wrapText="1"/>
    </xf>
    <xf numFmtId="0" fontId="13" fillId="0" borderId="0" xfId="0" applyFont="1" applyFill="1" applyAlignment="1">
      <alignment horizontal="center" vertical="center" wrapText="1"/>
    </xf>
    <xf numFmtId="0" fontId="37" fillId="0" borderId="0" xfId="0" applyFont="1" applyFill="1" applyAlignment="1">
      <alignment horizontal="center" vertical="center" wrapText="1"/>
    </xf>
    <xf numFmtId="0" fontId="38" fillId="0" borderId="0" xfId="0" applyFont="1" applyFill="1">
      <alignment vertical="center"/>
    </xf>
    <xf numFmtId="0" fontId="39" fillId="0" borderId="0" xfId="0" applyFont="1" applyFill="1">
      <alignment vertical="center"/>
    </xf>
    <xf numFmtId="0" fontId="12" fillId="0" borderId="0" xfId="0" applyFont="1" applyFill="1" applyAlignment="1">
      <alignment horizontal="center" vertical="center" wrapText="1"/>
    </xf>
    <xf numFmtId="177" fontId="40" fillId="0" borderId="0" xfId="0" applyNumberFormat="1" applyFont="1" applyFill="1" applyAlignment="1">
      <alignment horizontal="center" vertical="center" wrapText="1"/>
    </xf>
    <xf numFmtId="0" fontId="41" fillId="0" borderId="0" xfId="0" applyFont="1" applyFill="1" applyAlignment="1">
      <alignment horizontal="center" vertical="center" wrapText="1"/>
    </xf>
    <xf numFmtId="0" fontId="40" fillId="0" borderId="0" xfId="0" applyFont="1" applyFill="1" applyAlignment="1">
      <alignment vertical="center" wrapText="1"/>
    </xf>
    <xf numFmtId="0" fontId="34" fillId="0" borderId="0" xfId="0" applyFont="1" applyFill="1" applyBorder="1" applyAlignment="1">
      <alignment horizontal="center" vertical="center" wrapText="1"/>
    </xf>
    <xf numFmtId="49" fontId="34" fillId="0" borderId="0" xfId="0" applyNumberFormat="1" applyFont="1" applyFill="1" applyAlignment="1">
      <alignment horizontal="center" vertical="center" wrapText="1"/>
    </xf>
    <xf numFmtId="0" fontId="40" fillId="0" borderId="0" xfId="0" applyFont="1" applyFill="1" applyAlignment="1">
      <alignment horizontal="center" vertical="center" wrapText="1"/>
    </xf>
    <xf numFmtId="49" fontId="42" fillId="0" borderId="0" xfId="0" applyNumberFormat="1" applyFont="1" applyFill="1" applyAlignment="1">
      <alignment horizontal="center" vertical="center" wrapText="1"/>
    </xf>
    <xf numFmtId="179" fontId="34" fillId="0" borderId="0" xfId="0" applyNumberFormat="1" applyFont="1" applyFill="1" applyAlignment="1">
      <alignment horizontal="center" vertical="center" wrapText="1"/>
    </xf>
    <xf numFmtId="177" fontId="34" fillId="0" borderId="0" xfId="0" applyNumberFormat="1" applyFont="1" applyFill="1" applyAlignment="1">
      <alignment horizontal="center" vertical="center" wrapText="1"/>
    </xf>
    <xf numFmtId="176" fontId="34" fillId="0" borderId="0" xfId="0" applyNumberFormat="1" applyFont="1" applyFill="1" applyAlignment="1">
      <alignment horizontal="center" vertical="center" wrapText="1"/>
    </xf>
    <xf numFmtId="49" fontId="43" fillId="0" borderId="0" xfId="0" applyNumberFormat="1" applyFont="1" applyFill="1" applyAlignment="1">
      <alignment horizontal="left" vertical="center" wrapText="1"/>
    </xf>
    <xf numFmtId="0" fontId="44" fillId="0" borderId="0" xfId="0" applyFont="1" applyFill="1" applyAlignment="1">
      <alignment horizontal="center" vertical="center" wrapText="1"/>
    </xf>
    <xf numFmtId="0" fontId="45" fillId="0" borderId="0" xfId="0" applyFont="1" applyFill="1" applyAlignment="1">
      <alignment horizontal="center" vertical="center" wrapText="1"/>
    </xf>
    <xf numFmtId="49" fontId="45" fillId="0" borderId="0" xfId="0" applyNumberFormat="1" applyFont="1" applyFill="1" applyAlignment="1">
      <alignment horizontal="center" vertical="center" wrapText="1"/>
    </xf>
    <xf numFmtId="49" fontId="13" fillId="0" borderId="1" xfId="0" applyNumberFormat="1" applyFont="1" applyFill="1" applyBorder="1" applyAlignment="1">
      <alignment horizontal="center" vertical="center" wrapText="1"/>
    </xf>
    <xf numFmtId="0" fontId="12" fillId="0" borderId="1" xfId="73" applyFont="1" applyFill="1" applyBorder="1" applyAlignment="1">
      <alignment horizontal="center" vertical="center" wrapText="1"/>
    </xf>
    <xf numFmtId="0" fontId="46" fillId="0" borderId="0" xfId="0" applyFont="1" applyFill="1" applyAlignment="1">
      <alignment horizontal="center" vertical="center" wrapText="1"/>
    </xf>
    <xf numFmtId="49" fontId="47" fillId="0" borderId="0" xfId="0" applyNumberFormat="1" applyFont="1" applyFill="1" applyAlignment="1">
      <alignment horizontal="center" vertical="center" wrapText="1"/>
    </xf>
    <xf numFmtId="179" fontId="45" fillId="0" borderId="0" xfId="0" applyNumberFormat="1" applyFont="1" applyFill="1" applyAlignment="1">
      <alignment horizontal="center" vertical="center" wrapText="1"/>
    </xf>
    <xf numFmtId="179" fontId="12" fillId="0" borderId="1" xfId="0" applyNumberFormat="1" applyFont="1" applyFill="1" applyBorder="1" applyAlignment="1">
      <alignment horizontal="center" vertical="center" wrapText="1"/>
    </xf>
    <xf numFmtId="179" fontId="13" fillId="0" borderId="1" xfId="0" applyNumberFormat="1" applyFont="1" applyFill="1" applyBorder="1" applyAlignment="1">
      <alignment horizontal="center" vertical="center" wrapText="1"/>
    </xf>
    <xf numFmtId="179" fontId="12" fillId="0" borderId="1" xfId="69" applyNumberFormat="1" applyFont="1" applyFill="1" applyBorder="1" applyAlignment="1">
      <alignment horizontal="center" vertical="center" wrapText="1"/>
    </xf>
    <xf numFmtId="179" fontId="12" fillId="0" borderId="1" xfId="58"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xf>
    <xf numFmtId="179" fontId="12" fillId="0" borderId="1" xfId="82" applyNumberFormat="1" applyFont="1" applyFill="1" applyBorder="1" applyAlignment="1">
      <alignment horizontal="center" vertical="center" wrapText="1"/>
    </xf>
    <xf numFmtId="179" fontId="12" fillId="0" borderId="1" xfId="42" applyNumberFormat="1" applyFont="1" applyFill="1" applyBorder="1" applyAlignment="1">
      <alignment horizontal="center" vertical="center" wrapText="1"/>
    </xf>
    <xf numFmtId="177" fontId="45" fillId="0" borderId="0" xfId="0" applyNumberFormat="1" applyFont="1" applyFill="1" applyAlignment="1">
      <alignment horizontal="center" vertical="center" wrapText="1"/>
    </xf>
    <xf numFmtId="176" fontId="13" fillId="0" borderId="1" xfId="0" applyNumberFormat="1" applyFont="1" applyFill="1" applyBorder="1" applyAlignment="1">
      <alignment horizontal="center" vertical="center" wrapText="1"/>
    </xf>
    <xf numFmtId="0" fontId="42" fillId="0" borderId="0" xfId="0" applyFont="1" applyFill="1" applyAlignment="1">
      <alignment horizontal="center" vertical="center" wrapText="1"/>
    </xf>
    <xf numFmtId="0" fontId="12" fillId="0" borderId="1" xfId="20" applyNumberFormat="1" applyFont="1" applyFill="1" applyBorder="1" applyAlignment="1">
      <alignment horizontal="center" vertical="center" wrapText="1"/>
    </xf>
    <xf numFmtId="0" fontId="12" fillId="0" borderId="1" xfId="30" applyFont="1" applyFill="1" applyBorder="1" applyAlignment="1" applyProtection="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8" fillId="0" borderId="0" xfId="0" applyFont="1" applyFill="1" applyAlignment="1">
      <alignment horizontal="center" vertical="center" wrapText="1"/>
    </xf>
    <xf numFmtId="0" fontId="12" fillId="0" borderId="1" xfId="57"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2" fillId="0" borderId="1" xfId="22" applyFont="1" applyFill="1" applyBorder="1" applyAlignment="1">
      <alignment horizontal="center" vertical="center" wrapText="1"/>
    </xf>
    <xf numFmtId="0" fontId="12" fillId="0" borderId="1" xfId="77" applyFont="1" applyFill="1" applyBorder="1" applyAlignment="1">
      <alignment horizontal="center" vertical="center" wrapText="1"/>
    </xf>
    <xf numFmtId="0" fontId="12" fillId="0" borderId="1" xfId="53" applyNumberFormat="1" applyFont="1" applyFill="1" applyBorder="1" applyAlignment="1">
      <alignment horizontal="center" vertical="center" wrapText="1"/>
    </xf>
    <xf numFmtId="0" fontId="12" fillId="0" borderId="1" xfId="63" applyFont="1" applyFill="1" applyBorder="1" applyAlignment="1">
      <alignment horizontal="center" vertical="center" wrapText="1"/>
    </xf>
    <xf numFmtId="49" fontId="12" fillId="0" borderId="1" xfId="53" applyNumberFormat="1" applyFont="1" applyFill="1" applyBorder="1" applyAlignment="1">
      <alignment horizontal="center" vertical="center" wrapText="1"/>
    </xf>
    <xf numFmtId="0" fontId="12" fillId="0" borderId="1" xfId="82" applyFont="1" applyFill="1" applyBorder="1" applyAlignment="1">
      <alignment horizontal="center" vertical="center" wrapText="1"/>
    </xf>
    <xf numFmtId="179" fontId="12" fillId="0" borderId="1" xfId="22" applyNumberFormat="1" applyFont="1" applyFill="1" applyBorder="1" applyAlignment="1">
      <alignment horizontal="center" vertical="center" wrapText="1"/>
    </xf>
    <xf numFmtId="179" fontId="12" fillId="0" borderId="1" xfId="53" applyNumberFormat="1" applyFont="1" applyFill="1" applyBorder="1" applyAlignment="1">
      <alignment horizontal="center" vertical="center" wrapText="1"/>
    </xf>
    <xf numFmtId="177" fontId="12" fillId="0" borderId="1" xfId="22"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xf>
    <xf numFmtId="177" fontId="12" fillId="0" borderId="1" xfId="53" applyNumberFormat="1" applyFont="1" applyFill="1" applyBorder="1" applyAlignment="1">
      <alignment horizontal="center" vertical="center" wrapText="1"/>
    </xf>
    <xf numFmtId="180" fontId="12" fillId="0" borderId="1" xfId="22" applyNumberFormat="1" applyFont="1" applyFill="1" applyBorder="1" applyAlignment="1">
      <alignment horizontal="center" vertical="center" wrapText="1"/>
    </xf>
    <xf numFmtId="0" fontId="12" fillId="0" borderId="1" xfId="20" applyNumberFormat="1" applyFont="1" applyFill="1" applyBorder="1" applyAlignment="1" applyProtection="1">
      <alignment horizontal="center" vertical="center" wrapText="1"/>
    </xf>
    <xf numFmtId="179" fontId="12" fillId="0" borderId="1" xfId="15" applyNumberFormat="1" applyFont="1" applyFill="1" applyBorder="1" applyAlignment="1">
      <alignment horizontal="center" vertical="center" wrapText="1"/>
    </xf>
    <xf numFmtId="0" fontId="12" fillId="0" borderId="1" xfId="71" applyFont="1" applyFill="1" applyBorder="1" applyAlignment="1">
      <alignment horizontal="center" vertical="center" wrapText="1"/>
    </xf>
    <xf numFmtId="179" fontId="12" fillId="0" borderId="1" xfId="0" applyNumberFormat="1" applyFont="1" applyFill="1" applyBorder="1" applyAlignment="1" applyProtection="1">
      <alignment horizontal="center" vertical="center" wrapText="1"/>
    </xf>
    <xf numFmtId="177" fontId="12" fillId="0" borderId="1" xfId="0" applyNumberFormat="1" applyFont="1" applyFill="1" applyBorder="1" applyAlignment="1" applyProtection="1">
      <alignment horizontal="center" vertical="center" wrapText="1"/>
    </xf>
    <xf numFmtId="179" fontId="23"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179" fontId="12" fillId="0" borderId="1" xfId="66" applyNumberFormat="1" applyFont="1" applyFill="1" applyBorder="1" applyAlignment="1">
      <alignment horizontal="center" vertical="center" wrapText="1"/>
    </xf>
    <xf numFmtId="179" fontId="12" fillId="0" borderId="1" xfId="74"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xf>
    <xf numFmtId="0" fontId="12" fillId="0" borderId="1" xfId="30" applyNumberFormat="1" applyFont="1" applyFill="1" applyBorder="1" applyAlignment="1" applyProtection="1">
      <alignment horizontal="center" vertical="center" wrapText="1"/>
    </xf>
    <xf numFmtId="0" fontId="49" fillId="0" borderId="0" xfId="0" applyFont="1" applyFill="1" applyAlignment="1">
      <alignment horizontal="center" vertical="center" wrapText="1"/>
    </xf>
    <xf numFmtId="0" fontId="12" fillId="0" borderId="1" xfId="83" applyFont="1" applyFill="1" applyBorder="1" applyAlignment="1">
      <alignment horizontal="center" vertical="center" wrapText="1"/>
    </xf>
    <xf numFmtId="177" fontId="12" fillId="0" borderId="1" xfId="76" applyNumberFormat="1" applyFont="1" applyFill="1" applyBorder="1" applyAlignment="1">
      <alignment horizontal="center" vertical="center" wrapText="1"/>
    </xf>
    <xf numFmtId="179" fontId="12" fillId="0" borderId="1" xfId="83" applyNumberFormat="1" applyFont="1" applyFill="1" applyBorder="1" applyAlignment="1">
      <alignment horizontal="center" vertical="center" wrapText="1"/>
    </xf>
    <xf numFmtId="179" fontId="12" fillId="0" borderId="1" xfId="0" applyNumberFormat="1" applyFont="1" applyFill="1" applyBorder="1" applyAlignment="1" applyProtection="1">
      <alignment horizontal="center" vertical="center" wrapText="1"/>
      <protection locked="0"/>
    </xf>
    <xf numFmtId="177" fontId="12" fillId="0" borderId="1" xfId="83" applyNumberFormat="1" applyFont="1" applyFill="1" applyBorder="1" applyAlignment="1">
      <alignment horizontal="center" vertical="center" wrapText="1"/>
    </xf>
    <xf numFmtId="177" fontId="12" fillId="0" borderId="1" xfId="0" applyNumberFormat="1" applyFont="1" applyFill="1" applyBorder="1" applyAlignment="1" applyProtection="1">
      <alignment horizontal="center" vertical="center" wrapText="1"/>
      <protection locked="0"/>
    </xf>
    <xf numFmtId="0" fontId="12" fillId="0" borderId="1" xfId="83" applyNumberFormat="1" applyFont="1" applyFill="1" applyBorder="1" applyAlignment="1">
      <alignment horizontal="center" vertical="center" wrapText="1"/>
    </xf>
    <xf numFmtId="176" fontId="23"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176" fontId="12" fillId="0" borderId="1" xfId="0" applyNumberFormat="1" applyFont="1" applyFill="1" applyBorder="1" applyAlignment="1" applyProtection="1">
      <alignment horizontal="center" vertical="center" wrapText="1"/>
      <protection locked="0"/>
    </xf>
    <xf numFmtId="176" fontId="12" fillId="0" borderId="1" xfId="20" applyNumberFormat="1"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176" fontId="23" fillId="0" borderId="1" xfId="0" applyNumberFormat="1" applyFont="1" applyFill="1" applyBorder="1" applyAlignment="1">
      <alignment horizontal="center" vertical="center"/>
    </xf>
    <xf numFmtId="49" fontId="12" fillId="0" borderId="1" xfId="0" applyNumberFormat="1" applyFont="1" applyFill="1" applyBorder="1" applyAlignment="1" applyProtection="1">
      <alignment horizontal="center" vertical="center" wrapText="1"/>
      <protection locked="0"/>
    </xf>
    <xf numFmtId="0" fontId="12" fillId="0" borderId="1" xfId="80" applyFont="1" applyFill="1" applyBorder="1" applyAlignment="1">
      <alignment horizontal="center" vertical="center" wrapText="1"/>
    </xf>
    <xf numFmtId="0" fontId="12" fillId="0" borderId="1" xfId="78" applyFont="1" applyFill="1" applyBorder="1" applyAlignment="1">
      <alignment horizontal="center" vertical="center" wrapText="1"/>
    </xf>
    <xf numFmtId="49" fontId="50" fillId="0" borderId="0" xfId="0" applyNumberFormat="1" applyFont="1" applyFill="1" applyAlignment="1">
      <alignment horizontal="left" vertical="center" wrapText="1"/>
    </xf>
    <xf numFmtId="49" fontId="51" fillId="0" borderId="0" xfId="0" applyNumberFormat="1" applyFont="1" applyFill="1" applyAlignment="1">
      <alignment horizontal="left" vertical="center" wrapText="1"/>
    </xf>
    <xf numFmtId="49" fontId="40" fillId="0" borderId="0" xfId="0" applyNumberFormat="1" applyFont="1" applyFill="1" applyAlignment="1">
      <alignment vertical="center" wrapText="1"/>
    </xf>
    <xf numFmtId="49" fontId="42" fillId="0" borderId="0" xfId="0" applyNumberFormat="1" applyFont="1" applyFill="1" applyAlignment="1">
      <alignment horizontal="left" vertical="center" wrapText="1"/>
    </xf>
    <xf numFmtId="179" fontId="51" fillId="0" borderId="0" xfId="0" applyNumberFormat="1" applyFont="1" applyFill="1" applyAlignment="1">
      <alignment horizontal="left" vertical="center" wrapText="1"/>
    </xf>
    <xf numFmtId="49" fontId="12" fillId="0" borderId="0" xfId="0" applyNumberFormat="1" applyFont="1" applyFill="1" applyAlignment="1">
      <alignment vertical="center" wrapText="1"/>
    </xf>
    <xf numFmtId="179" fontId="40" fillId="0" borderId="0" xfId="0" applyNumberFormat="1" applyFont="1" applyFill="1" applyAlignment="1">
      <alignment vertical="center" wrapText="1"/>
    </xf>
    <xf numFmtId="177" fontId="51" fillId="0" borderId="0" xfId="0" applyNumberFormat="1" applyFont="1" applyFill="1" applyAlignment="1">
      <alignment horizontal="left" vertical="center" wrapText="1"/>
    </xf>
    <xf numFmtId="177" fontId="40" fillId="0" borderId="0" xfId="0" applyNumberFormat="1" applyFont="1" applyFill="1" applyAlignment="1">
      <alignment vertical="center" wrapText="1"/>
    </xf>
    <xf numFmtId="176" fontId="12" fillId="0" borderId="1" xfId="79" applyNumberFormat="1" applyFont="1" applyFill="1" applyBorder="1" applyAlignment="1">
      <alignment horizontal="center" vertical="center" wrapText="1"/>
    </xf>
    <xf numFmtId="176" fontId="12" fillId="0" borderId="1" xfId="83"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176" fontId="12" fillId="0" borderId="1" xfId="0" applyNumberFormat="1" applyFont="1" applyFill="1" applyBorder="1" applyAlignment="1" applyProtection="1">
      <alignment horizontal="center" vertical="center" wrapText="1"/>
    </xf>
    <xf numFmtId="176" fontId="40" fillId="0" borderId="0" xfId="0" applyNumberFormat="1" applyFont="1" applyFill="1" applyAlignment="1">
      <alignment vertical="center" wrapText="1"/>
    </xf>
    <xf numFmtId="0" fontId="52" fillId="0" borderId="0" xfId="0" applyFont="1" applyFill="1" applyAlignment="1">
      <alignment horizontal="center" vertical="center" wrapText="1"/>
    </xf>
    <xf numFmtId="49" fontId="40"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179" fontId="34" fillId="0" borderId="0" xfId="0" applyNumberFormat="1" applyFont="1" applyFill="1" applyBorder="1" applyAlignment="1">
      <alignment horizontal="center" vertical="center" wrapText="1"/>
    </xf>
    <xf numFmtId="177" fontId="34" fillId="0" borderId="0" xfId="0" applyNumberFormat="1" applyFont="1" applyFill="1" applyBorder="1" applyAlignment="1">
      <alignment horizontal="center" vertical="center" wrapText="1"/>
    </xf>
    <xf numFmtId="176" fontId="34" fillId="0" borderId="0" xfId="0" applyNumberFormat="1" applyFont="1" applyFill="1" applyBorder="1" applyAlignment="1">
      <alignment horizontal="center" vertical="center" wrapText="1"/>
    </xf>
    <xf numFmtId="0" fontId="0" fillId="0" borderId="0" xfId="0" applyFill="1">
      <alignment vertical="center"/>
    </xf>
    <xf numFmtId="0" fontId="24" fillId="0" borderId="0" xfId="0" applyFont="1" applyFill="1">
      <alignment vertical="center"/>
    </xf>
    <xf numFmtId="0" fontId="25" fillId="0" borderId="0" xfId="0" applyFont="1" applyFill="1">
      <alignment vertical="center"/>
    </xf>
    <xf numFmtId="0" fontId="26" fillId="0" borderId="0" xfId="0" applyFont="1" applyFill="1">
      <alignment vertical="center"/>
    </xf>
    <xf numFmtId="0" fontId="0" fillId="0" borderId="0" xfId="0" applyFill="1" applyAlignment="1">
      <alignment horizontal="center" vertical="center"/>
    </xf>
    <xf numFmtId="0" fontId="26" fillId="0" borderId="0" xfId="0" applyFont="1" applyFill="1" applyAlignment="1">
      <alignment horizontal="center" vertical="center"/>
    </xf>
    <xf numFmtId="0" fontId="0" fillId="0" borderId="0" xfId="0" applyFont="1" applyFill="1">
      <alignment vertical="center"/>
    </xf>
    <xf numFmtId="179" fontId="0" fillId="0" borderId="0" xfId="0" applyNumberFormat="1" applyFill="1">
      <alignment vertical="center"/>
    </xf>
    <xf numFmtId="179" fontId="28" fillId="0" borderId="0" xfId="0" applyNumberFormat="1" applyFont="1" applyFill="1" applyAlignment="1">
      <alignment horizontal="center" vertical="center"/>
    </xf>
    <xf numFmtId="179" fontId="24" fillId="0" borderId="9" xfId="0" applyNumberFormat="1" applyFont="1" applyFill="1" applyBorder="1" applyAlignment="1">
      <alignment horizontal="center" vertical="center"/>
    </xf>
    <xf numFmtId="179" fontId="24" fillId="0" borderId="10" xfId="0" applyNumberFormat="1" applyFont="1" applyFill="1" applyBorder="1" applyAlignment="1">
      <alignment horizontal="center" vertical="center"/>
    </xf>
    <xf numFmtId="179" fontId="25" fillId="0" borderId="1" xfId="0" applyNumberFormat="1" applyFont="1" applyFill="1" applyBorder="1" applyAlignment="1">
      <alignment horizontal="center" vertical="center"/>
    </xf>
    <xf numFmtId="179" fontId="25" fillId="0" borderId="1" xfId="0" applyNumberFormat="1" applyFont="1" applyFill="1" applyBorder="1" applyAlignment="1">
      <alignment horizontal="center" vertical="center" wrapText="1"/>
    </xf>
    <xf numFmtId="179" fontId="31" fillId="0" borderId="1" xfId="0" applyNumberFormat="1" applyFont="1" applyFill="1" applyBorder="1" applyAlignment="1">
      <alignment horizontal="center" vertical="center"/>
    </xf>
    <xf numFmtId="179" fontId="29" fillId="0" borderId="1" xfId="0" applyNumberFormat="1" applyFont="1" applyFill="1" applyBorder="1" applyAlignment="1">
      <alignment horizontal="center" vertical="center"/>
    </xf>
    <xf numFmtId="0" fontId="32" fillId="0"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32" fillId="0" borderId="1" xfId="0" applyFont="1" applyFill="1" applyBorder="1" applyAlignment="1">
      <alignment horizontal="left" vertical="center" wrapText="1"/>
    </xf>
    <xf numFmtId="49" fontId="32" fillId="0" borderId="1" xfId="0" applyNumberFormat="1" applyFont="1" applyFill="1" applyBorder="1" applyAlignment="1">
      <alignment horizontal="left" vertical="center"/>
    </xf>
    <xf numFmtId="49" fontId="3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179" fontId="24" fillId="0" borderId="11" xfId="0" applyNumberFormat="1" applyFont="1" applyFill="1" applyBorder="1" applyAlignment="1">
      <alignment horizontal="center" vertical="center"/>
    </xf>
  </cellXfs>
  <cellStyles count="8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5 7" xfId="11"/>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常规 5 3" xfId="30"/>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强调文字颜色 1" xfId="39" builtinId="29"/>
    <cellStyle name="常规 2 2 2 4" xfId="40"/>
    <cellStyle name="20% - 强调文字颜色 5" xfId="41" builtinId="46"/>
    <cellStyle name="常规 2 2 2" xfId="42"/>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常规 2 2 5" xfId="49"/>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常规 10" xfId="58"/>
    <cellStyle name="40% - 强调文字颜色 6" xfId="59" builtinId="51"/>
    <cellStyle name="60% - 强调文字颜色 6" xfId="60" builtinId="52"/>
    <cellStyle name="常规 2" xfId="61"/>
    <cellStyle name="常规 4" xfId="62"/>
    <cellStyle name="常规 4 2" xfId="63"/>
    <cellStyle name="常规 7" xfId="64"/>
    <cellStyle name="常规 10 2 2 2" xfId="65"/>
    <cellStyle name="常规 149" xfId="66"/>
    <cellStyle name="常规 6 17" xfId="67"/>
    <cellStyle name="常规 3 17" xfId="68"/>
    <cellStyle name="常规 8 2 2 3" xfId="69"/>
    <cellStyle name="常规 2 4" xfId="70"/>
    <cellStyle name="常规 14" xfId="71"/>
    <cellStyle name="常规 3" xfId="72"/>
    <cellStyle name="常规 8 2 2 3 2" xfId="73"/>
    <cellStyle name="常规 17" xfId="74"/>
    <cellStyle name="常规 4 3 2 3" xfId="75"/>
    <cellStyle name="常规 19" xfId="76"/>
    <cellStyle name="常规 2 2 2 2 3" xfId="77"/>
    <cellStyle name="常规 6 2 2" xfId="78"/>
    <cellStyle name="常规 11 2 2" xfId="79"/>
    <cellStyle name="常规 10 2 2" xfId="80"/>
    <cellStyle name="常规 4 2 2" xfId="81"/>
    <cellStyle name="常规 10 2" xfId="82"/>
    <cellStyle name="常规 18" xfId="83"/>
    <cellStyle name="常规 14 2" xfId="84"/>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4.xml"/><Relationship Id="rId8" Type="http://schemas.openxmlformats.org/officeDocument/2006/relationships/externalLink" Target="externalLinks/externalLink3.xml"/><Relationship Id="rId7" Type="http://schemas.openxmlformats.org/officeDocument/2006/relationships/externalLink" Target="externalLinks/externalLink2.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26032;&#24314;&#25991;&#20214;&#22841;%20(2)\&#65288;&#21556;&#22561;&#21439;&#65289;&#38468;&#20214;1&#12289;2&#12289;3.&#21439;&#24066;&#21306;2019&#24180;&#24230;&#21439;&#32423;&#33073;&#36139;&#25915;&#22362;&#39033;&#30446;&#2421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WeChat%20Files\YUAN1223WOHEN\FileStorage\File\2019-08\&#65288;&#21556;&#22561;&#21439;&#65289;2020&#24180;&#39033;&#30446;&#24211;&#19978;&#25253;&#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WeChat%20Files\YUAN1223WOHEN\FileStorage\File\2019-08\&#65288;&#21556;&#22561;&#21439;&#65289;&#38468;&#20214;1&#12289;2&#12289;3.&#21439;&#24066;&#21306;2019&#24180;&#24230;&#21439;&#32423;&#33073;&#36139;&#25915;&#22362;&#39033;&#30446;&#242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Administrator\My%20Documents\WeChat%20Files\renning1012\FileStorage\File\2019-08\&#65288;&#21556;&#22561;&#21439;&#65289;&#38468;&#20214;1&#12289;2&#12289;3.&#21439;&#24066;&#21306;2019&#24180;&#24230;&#21439;&#32423;&#33073;&#36139;&#25915;&#22362;&#39033;&#30446;&#242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
      <sheetName val="部门汇总表"/>
      <sheetName val="附件1项目库汇总表"/>
      <sheetName val="附件2项目库明细表"/>
      <sheetName val="附件3项目库自查清理情况汇总表"/>
      <sheetName val="Sheet2"/>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abSelected="1" zoomScale="90" zoomScaleNormal="90" workbookViewId="0">
      <pane ySplit="6" topLeftCell="A7" activePane="bottomLeft" state="frozen"/>
      <selection/>
      <selection pane="bottomLeft" activeCell="H19" sqref="H19"/>
    </sheetView>
  </sheetViews>
  <sheetFormatPr defaultColWidth="9" defaultRowHeight="13.5"/>
  <cols>
    <col min="1" max="1" width="6.25" style="122" customWidth="1"/>
    <col min="2" max="2" width="21.7" style="263" customWidth="1"/>
    <col min="3" max="3" width="11.325" style="263" customWidth="1"/>
    <col min="4" max="4" width="15.3833333333333" style="270" customWidth="1"/>
    <col min="5" max="14" width="14.25" style="270" customWidth="1"/>
    <col min="15" max="16384" width="9" style="263"/>
  </cols>
  <sheetData>
    <row r="1" s="263" customFormat="1" ht="20.25" spans="1:14">
      <c r="A1" s="123" t="s">
        <v>0</v>
      </c>
      <c r="B1" s="123"/>
      <c r="D1" s="270"/>
      <c r="E1" s="270"/>
      <c r="F1" s="270"/>
      <c r="G1" s="270"/>
      <c r="H1" s="270"/>
      <c r="I1" s="270"/>
      <c r="J1" s="270"/>
      <c r="K1" s="270"/>
      <c r="L1" s="270"/>
      <c r="M1" s="270"/>
      <c r="N1" s="270"/>
    </row>
    <row r="2" s="263" customFormat="1" ht="36" customHeight="1" spans="1:14">
      <c r="A2" s="124" t="s">
        <v>1</v>
      </c>
      <c r="B2" s="125"/>
      <c r="C2" s="125"/>
      <c r="D2" s="271"/>
      <c r="E2" s="271"/>
      <c r="F2" s="271"/>
      <c r="G2" s="271"/>
      <c r="H2" s="271"/>
      <c r="I2" s="271"/>
      <c r="J2" s="271"/>
      <c r="K2" s="271"/>
      <c r="L2" s="271"/>
      <c r="M2" s="271"/>
      <c r="N2" s="271"/>
    </row>
    <row r="3" s="263" customFormat="1" ht="24" customHeight="1" spans="1:14">
      <c r="A3" s="126" t="s">
        <v>2</v>
      </c>
      <c r="B3" s="126"/>
      <c r="C3" s="125"/>
      <c r="D3" s="271"/>
      <c r="E3" s="271"/>
      <c r="F3" s="271"/>
      <c r="G3" s="271"/>
      <c r="H3" s="271"/>
      <c r="I3" s="271"/>
      <c r="J3" s="271"/>
      <c r="K3" s="271"/>
      <c r="L3" s="271"/>
      <c r="M3" s="271"/>
      <c r="N3" s="271"/>
    </row>
    <row r="4" s="264" customFormat="1" ht="23.1" customHeight="1" spans="1:14">
      <c r="A4" s="127" t="s">
        <v>3</v>
      </c>
      <c r="B4" s="127" t="s">
        <v>4</v>
      </c>
      <c r="C4" s="127" t="s">
        <v>5</v>
      </c>
      <c r="D4" s="272" t="s">
        <v>6</v>
      </c>
      <c r="E4" s="273"/>
      <c r="F4" s="273"/>
      <c r="G4" s="273"/>
      <c r="H4" s="273"/>
      <c r="I4" s="273"/>
      <c r="J4" s="273"/>
      <c r="K4" s="273"/>
      <c r="L4" s="273"/>
      <c r="M4" s="273"/>
      <c r="N4" s="284"/>
    </row>
    <row r="5" s="265" customFormat="1" ht="37.5" customHeight="1" spans="1:14">
      <c r="A5" s="130"/>
      <c r="B5" s="130"/>
      <c r="C5" s="130"/>
      <c r="D5" s="274" t="s">
        <v>7</v>
      </c>
      <c r="E5" s="274" t="s">
        <v>8</v>
      </c>
      <c r="F5" s="274"/>
      <c r="G5" s="274"/>
      <c r="H5" s="275" t="s">
        <v>9</v>
      </c>
      <c r="I5" s="275" t="s">
        <v>10</v>
      </c>
      <c r="J5" s="275" t="s">
        <v>11</v>
      </c>
      <c r="K5" s="275" t="s">
        <v>12</v>
      </c>
      <c r="L5" s="275" t="s">
        <v>13</v>
      </c>
      <c r="M5" s="275" t="s">
        <v>14</v>
      </c>
      <c r="N5" s="275" t="s">
        <v>15</v>
      </c>
    </row>
    <row r="6" s="265" customFormat="1" ht="72" customHeight="1" spans="1:14">
      <c r="A6" s="133"/>
      <c r="B6" s="133"/>
      <c r="C6" s="133"/>
      <c r="D6" s="274"/>
      <c r="E6" s="275" t="s">
        <v>16</v>
      </c>
      <c r="F6" s="275" t="s">
        <v>17</v>
      </c>
      <c r="G6" s="275" t="s">
        <v>18</v>
      </c>
      <c r="H6" s="275" t="s">
        <v>19</v>
      </c>
      <c r="I6" s="275" t="s">
        <v>20</v>
      </c>
      <c r="J6" s="275" t="s">
        <v>21</v>
      </c>
      <c r="K6" s="275" t="s">
        <v>22</v>
      </c>
      <c r="L6" s="275" t="s">
        <v>23</v>
      </c>
      <c r="M6" s="275" t="s">
        <v>24</v>
      </c>
      <c r="N6" s="275" t="s">
        <v>25</v>
      </c>
    </row>
    <row r="7" s="266" customFormat="1" ht="21.95" customHeight="1" spans="1:14">
      <c r="A7" s="136"/>
      <c r="B7" s="135" t="s">
        <v>26</v>
      </c>
      <c r="C7" s="136">
        <f t="shared" ref="C7:G7" si="0">SUM(C8,C14,C19,C22,C24,C28,C35,C37,C43,C47,C53,C61,C66)</f>
        <v>631</v>
      </c>
      <c r="D7" s="276">
        <f t="shared" si="0"/>
        <v>39352.75485</v>
      </c>
      <c r="E7" s="276">
        <f t="shared" si="0"/>
        <v>8872</v>
      </c>
      <c r="F7" s="276">
        <f t="shared" si="0"/>
        <v>14360.32025</v>
      </c>
      <c r="G7" s="276">
        <f t="shared" si="0"/>
        <v>15144.5346</v>
      </c>
      <c r="H7" s="276"/>
      <c r="I7" s="276"/>
      <c r="J7" s="276">
        <f t="shared" ref="J7:L7" si="1">SUM(J8,J14,J19,J22,J24,J28,J35,J37,J43,J47,J53,J61,J66)</f>
        <v>80</v>
      </c>
      <c r="K7" s="276">
        <f t="shared" si="1"/>
        <v>809.9</v>
      </c>
      <c r="L7" s="276">
        <f t="shared" si="1"/>
        <v>86</v>
      </c>
      <c r="M7" s="276"/>
      <c r="N7" s="276"/>
    </row>
    <row r="8" s="266" customFormat="1" ht="21.95" customHeight="1" spans="1:14">
      <c r="A8" s="134">
        <v>1</v>
      </c>
      <c r="B8" s="137" t="s">
        <v>27</v>
      </c>
      <c r="C8" s="136">
        <f t="shared" ref="C8:G8" si="2">SUM(C9:C13)</f>
        <v>316</v>
      </c>
      <c r="D8" s="276">
        <f t="shared" si="2"/>
        <v>18566.97305</v>
      </c>
      <c r="E8" s="276">
        <f t="shared" si="2"/>
        <v>6890.6545</v>
      </c>
      <c r="F8" s="276">
        <f t="shared" si="2"/>
        <v>8535.89855</v>
      </c>
      <c r="G8" s="276">
        <f t="shared" si="2"/>
        <v>2263.12</v>
      </c>
      <c r="H8" s="276"/>
      <c r="I8" s="276"/>
      <c r="J8" s="276"/>
      <c r="K8" s="276">
        <f>SUM(K9:K13)</f>
        <v>791.3</v>
      </c>
      <c r="L8" s="276">
        <f>SUM(L9:L13)</f>
        <v>86</v>
      </c>
      <c r="M8" s="276"/>
      <c r="N8" s="276"/>
    </row>
    <row r="9" s="263" customFormat="1" ht="21.95" customHeight="1" spans="1:14">
      <c r="A9" s="134">
        <v>2</v>
      </c>
      <c r="B9" s="138" t="s">
        <v>28</v>
      </c>
      <c r="C9" s="134">
        <v>187</v>
      </c>
      <c r="D9" s="277">
        <f t="shared" ref="D9:D13" si="3">SUM(E9:N9)</f>
        <v>10798.56305</v>
      </c>
      <c r="E9" s="277">
        <v>3951.8345</v>
      </c>
      <c r="F9" s="277">
        <v>6055.42855</v>
      </c>
      <c r="G9" s="277"/>
      <c r="H9" s="277"/>
      <c r="I9" s="277"/>
      <c r="J9" s="277"/>
      <c r="K9" s="277">
        <v>791.3</v>
      </c>
      <c r="L9" s="277"/>
      <c r="M9" s="277"/>
      <c r="N9" s="277"/>
    </row>
    <row r="10" s="263" customFormat="1" ht="21.95" customHeight="1" spans="1:14">
      <c r="A10" s="134">
        <v>3</v>
      </c>
      <c r="B10" s="138" t="s">
        <v>29</v>
      </c>
      <c r="C10" s="134">
        <v>3</v>
      </c>
      <c r="D10" s="277">
        <f t="shared" si="3"/>
        <v>2050</v>
      </c>
      <c r="E10" s="277"/>
      <c r="F10" s="277">
        <v>50</v>
      </c>
      <c r="G10" s="277">
        <v>2000</v>
      </c>
      <c r="H10" s="277"/>
      <c r="I10" s="277"/>
      <c r="J10" s="277"/>
      <c r="K10" s="277"/>
      <c r="L10" s="277"/>
      <c r="M10" s="277"/>
      <c r="N10" s="277"/>
    </row>
    <row r="11" s="263" customFormat="1" ht="21.95" customHeight="1" spans="1:14">
      <c r="A11" s="134">
        <v>4</v>
      </c>
      <c r="B11" s="138" t="s">
        <v>30</v>
      </c>
      <c r="C11" s="134">
        <v>1</v>
      </c>
      <c r="D11" s="277">
        <f t="shared" si="3"/>
        <v>86</v>
      </c>
      <c r="E11" s="277"/>
      <c r="F11" s="277"/>
      <c r="G11" s="277"/>
      <c r="H11" s="277"/>
      <c r="I11" s="277"/>
      <c r="J11" s="277"/>
      <c r="K11" s="270"/>
      <c r="L11" s="277">
        <v>86</v>
      </c>
      <c r="M11" s="277"/>
      <c r="N11" s="277"/>
    </row>
    <row r="12" s="263" customFormat="1" ht="21.95" customHeight="1" spans="1:14">
      <c r="A12" s="134">
        <v>5</v>
      </c>
      <c r="B12" s="138" t="s">
        <v>31</v>
      </c>
      <c r="C12" s="134">
        <v>1</v>
      </c>
      <c r="D12" s="277">
        <f t="shared" si="3"/>
        <v>263.12</v>
      </c>
      <c r="E12" s="277"/>
      <c r="F12" s="277"/>
      <c r="G12" s="277">
        <v>263.12</v>
      </c>
      <c r="H12" s="277"/>
      <c r="I12" s="277"/>
      <c r="J12" s="277"/>
      <c r="K12" s="277"/>
      <c r="L12" s="277"/>
      <c r="M12" s="277"/>
      <c r="N12" s="277"/>
    </row>
    <row r="13" s="263" customFormat="1" ht="21.95" customHeight="1" spans="1:14">
      <c r="A13" s="134">
        <v>6</v>
      </c>
      <c r="B13" s="138" t="s">
        <v>32</v>
      </c>
      <c r="C13" s="134">
        <v>124</v>
      </c>
      <c r="D13" s="277">
        <f t="shared" si="3"/>
        <v>5369.29</v>
      </c>
      <c r="E13" s="277">
        <v>2938.82</v>
      </c>
      <c r="F13" s="277">
        <v>2430.47</v>
      </c>
      <c r="G13" s="277"/>
      <c r="H13" s="277"/>
      <c r="I13" s="277"/>
      <c r="J13" s="277"/>
      <c r="K13" s="277"/>
      <c r="L13" s="277"/>
      <c r="M13" s="277"/>
      <c r="N13" s="277"/>
    </row>
    <row r="14" s="266" customFormat="1" ht="21.95" customHeight="1" spans="1:14">
      <c r="A14" s="134">
        <v>7</v>
      </c>
      <c r="B14" s="137" t="s">
        <v>33</v>
      </c>
      <c r="C14" s="136">
        <f t="shared" ref="C14:G14" si="4">SUM(C15:C18)</f>
        <v>21</v>
      </c>
      <c r="D14" s="276">
        <f t="shared" si="4"/>
        <v>1429.3</v>
      </c>
      <c r="E14" s="276">
        <f t="shared" si="4"/>
        <v>106</v>
      </c>
      <c r="F14" s="276">
        <f t="shared" si="4"/>
        <v>262.7</v>
      </c>
      <c r="G14" s="276">
        <f t="shared" si="4"/>
        <v>1042</v>
      </c>
      <c r="H14" s="276"/>
      <c r="I14" s="276"/>
      <c r="J14" s="276"/>
      <c r="K14" s="276">
        <f>SUM(K15:K18)</f>
        <v>18.6</v>
      </c>
      <c r="L14" s="276"/>
      <c r="M14" s="276"/>
      <c r="N14" s="276"/>
    </row>
    <row r="15" s="263" customFormat="1" ht="21.95" customHeight="1" spans="1:14">
      <c r="A15" s="134">
        <v>8</v>
      </c>
      <c r="B15" s="138" t="s">
        <v>34</v>
      </c>
      <c r="C15" s="134">
        <v>1</v>
      </c>
      <c r="D15" s="277">
        <f t="shared" ref="D15:D18" si="5">SUM(E15:N15)</f>
        <v>1000</v>
      </c>
      <c r="E15" s="277"/>
      <c r="F15" s="277"/>
      <c r="G15" s="277">
        <v>1000</v>
      </c>
      <c r="H15" s="277"/>
      <c r="I15" s="277"/>
      <c r="J15" s="277"/>
      <c r="K15" s="277"/>
      <c r="L15" s="277"/>
      <c r="M15" s="277"/>
      <c r="N15" s="277"/>
    </row>
    <row r="16" s="263" customFormat="1" ht="21.95" customHeight="1" spans="1:14">
      <c r="A16" s="134">
        <v>9</v>
      </c>
      <c r="B16" s="138" t="s">
        <v>35</v>
      </c>
      <c r="C16" s="134">
        <v>1</v>
      </c>
      <c r="D16" s="277">
        <f t="shared" si="5"/>
        <v>12</v>
      </c>
      <c r="E16" s="277"/>
      <c r="F16" s="277"/>
      <c r="G16" s="277">
        <v>12</v>
      </c>
      <c r="H16" s="277"/>
      <c r="I16" s="277"/>
      <c r="J16" s="277"/>
      <c r="K16" s="277"/>
      <c r="L16" s="277"/>
      <c r="M16" s="277"/>
      <c r="N16" s="277"/>
    </row>
    <row r="17" s="263" customFormat="1" ht="21.95" customHeight="1" spans="1:14">
      <c r="A17" s="134">
        <v>10</v>
      </c>
      <c r="B17" s="138" t="s">
        <v>36</v>
      </c>
      <c r="C17" s="134"/>
      <c r="D17" s="277"/>
      <c r="E17" s="277"/>
      <c r="F17" s="277"/>
      <c r="G17" s="277"/>
      <c r="H17" s="277"/>
      <c r="I17" s="277"/>
      <c r="J17" s="277"/>
      <c r="K17" s="277"/>
      <c r="L17" s="277"/>
      <c r="M17" s="277"/>
      <c r="N17" s="277"/>
    </row>
    <row r="18" s="263" customFormat="1" ht="21.95" customHeight="1" spans="1:14">
      <c r="A18" s="134">
        <v>11</v>
      </c>
      <c r="B18" s="138" t="s">
        <v>37</v>
      </c>
      <c r="C18" s="134">
        <v>19</v>
      </c>
      <c r="D18" s="277">
        <f t="shared" si="5"/>
        <v>417.3</v>
      </c>
      <c r="E18" s="277">
        <v>106</v>
      </c>
      <c r="F18" s="277">
        <v>262.7</v>
      </c>
      <c r="G18" s="277">
        <v>30</v>
      </c>
      <c r="H18" s="277"/>
      <c r="I18" s="277"/>
      <c r="J18" s="277"/>
      <c r="K18" s="277">
        <v>18.6</v>
      </c>
      <c r="L18" s="277"/>
      <c r="M18" s="277"/>
      <c r="N18" s="277"/>
    </row>
    <row r="19" s="266" customFormat="1" ht="21.95" customHeight="1" spans="1:14">
      <c r="A19" s="134">
        <v>12</v>
      </c>
      <c r="B19" s="137" t="s">
        <v>38</v>
      </c>
      <c r="C19" s="136"/>
      <c r="D19" s="276"/>
      <c r="E19" s="276"/>
      <c r="F19" s="276"/>
      <c r="G19" s="276"/>
      <c r="H19" s="276"/>
      <c r="I19" s="276"/>
      <c r="J19" s="276"/>
      <c r="K19" s="276"/>
      <c r="L19" s="276"/>
      <c r="M19" s="276"/>
      <c r="N19" s="276"/>
    </row>
    <row r="20" s="263" customFormat="1" ht="21.95" customHeight="1" spans="1:14">
      <c r="A20" s="134">
        <v>13</v>
      </c>
      <c r="B20" s="138" t="s">
        <v>39</v>
      </c>
      <c r="C20" s="134"/>
      <c r="D20" s="277"/>
      <c r="E20" s="277"/>
      <c r="F20" s="277"/>
      <c r="G20" s="277"/>
      <c r="H20" s="277"/>
      <c r="I20" s="277"/>
      <c r="J20" s="277"/>
      <c r="K20" s="277"/>
      <c r="L20" s="277"/>
      <c r="M20" s="277"/>
      <c r="N20" s="277"/>
    </row>
    <row r="21" s="263" customFormat="1" ht="21.95" customHeight="1" spans="1:14">
      <c r="A21" s="134">
        <v>14</v>
      </c>
      <c r="B21" s="138" t="s">
        <v>40</v>
      </c>
      <c r="C21" s="134"/>
      <c r="D21" s="277"/>
      <c r="E21" s="277"/>
      <c r="F21" s="277"/>
      <c r="G21" s="277"/>
      <c r="H21" s="277"/>
      <c r="I21" s="277"/>
      <c r="J21" s="277"/>
      <c r="K21" s="277"/>
      <c r="L21" s="277"/>
      <c r="M21" s="277"/>
      <c r="N21" s="277"/>
    </row>
    <row r="22" s="266" customFormat="1" ht="21.95" customHeight="1" spans="1:14">
      <c r="A22" s="134">
        <v>15</v>
      </c>
      <c r="B22" s="137" t="s">
        <v>41</v>
      </c>
      <c r="C22" s="136">
        <f t="shared" ref="C22:G22" si="6">SUM(C23)</f>
        <v>3</v>
      </c>
      <c r="D22" s="276">
        <f t="shared" si="6"/>
        <v>782.84</v>
      </c>
      <c r="E22" s="276">
        <f t="shared" si="6"/>
        <v>0</v>
      </c>
      <c r="F22" s="276">
        <f t="shared" si="6"/>
        <v>0</v>
      </c>
      <c r="G22" s="276">
        <f t="shared" si="6"/>
        <v>782.84</v>
      </c>
      <c r="H22" s="276"/>
      <c r="I22" s="276"/>
      <c r="J22" s="276"/>
      <c r="K22" s="276"/>
      <c r="L22" s="276"/>
      <c r="M22" s="276"/>
      <c r="N22" s="276"/>
    </row>
    <row r="23" s="263" customFormat="1" ht="21.95" customHeight="1" spans="1:14">
      <c r="A23" s="134">
        <v>16</v>
      </c>
      <c r="B23" s="138" t="s">
        <v>42</v>
      </c>
      <c r="C23" s="134">
        <v>3</v>
      </c>
      <c r="D23" s="277">
        <v>782.84</v>
      </c>
      <c r="E23" s="277"/>
      <c r="F23" s="277"/>
      <c r="G23" s="277">
        <v>782.84</v>
      </c>
      <c r="H23" s="277"/>
      <c r="I23" s="277"/>
      <c r="J23" s="277"/>
      <c r="K23" s="277"/>
      <c r="L23" s="277"/>
      <c r="M23" s="277"/>
      <c r="N23" s="277"/>
    </row>
    <row r="24" s="266" customFormat="1" ht="21.95" customHeight="1" spans="1:14">
      <c r="A24" s="134">
        <v>17</v>
      </c>
      <c r="B24" s="137" t="s">
        <v>43</v>
      </c>
      <c r="C24" s="136">
        <f t="shared" ref="C24:G24" si="7">SUM(C25:C27)</f>
        <v>5</v>
      </c>
      <c r="D24" s="276">
        <f t="shared" si="7"/>
        <v>272.17</v>
      </c>
      <c r="E24" s="276">
        <f t="shared" si="7"/>
        <v>0</v>
      </c>
      <c r="F24" s="276">
        <f t="shared" si="7"/>
        <v>24</v>
      </c>
      <c r="G24" s="276">
        <f t="shared" si="7"/>
        <v>248.17</v>
      </c>
      <c r="H24" s="276"/>
      <c r="I24" s="276"/>
      <c r="J24" s="276"/>
      <c r="K24" s="276"/>
      <c r="L24" s="276"/>
      <c r="M24" s="276"/>
      <c r="N24" s="276"/>
    </row>
    <row r="25" s="263" customFormat="1" ht="30" customHeight="1" spans="1:14">
      <c r="A25" s="134">
        <v>18</v>
      </c>
      <c r="B25" s="138" t="s">
        <v>44</v>
      </c>
      <c r="C25" s="134">
        <v>1</v>
      </c>
      <c r="D25" s="277">
        <v>24</v>
      </c>
      <c r="E25" s="277"/>
      <c r="F25" s="277">
        <v>24</v>
      </c>
      <c r="G25" s="277"/>
      <c r="H25" s="277"/>
      <c r="I25" s="277"/>
      <c r="J25" s="277"/>
      <c r="K25" s="277"/>
      <c r="L25" s="277"/>
      <c r="M25" s="277"/>
      <c r="N25" s="277"/>
    </row>
    <row r="26" s="263" customFormat="1" ht="32.25" customHeight="1" spans="1:14">
      <c r="A26" s="134">
        <v>19</v>
      </c>
      <c r="B26" s="138" t="s">
        <v>45</v>
      </c>
      <c r="C26" s="134"/>
      <c r="D26" s="277"/>
      <c r="E26" s="277"/>
      <c r="F26" s="277"/>
      <c r="G26" s="277"/>
      <c r="H26" s="277"/>
      <c r="I26" s="277"/>
      <c r="J26" s="277"/>
      <c r="K26" s="277"/>
      <c r="L26" s="277"/>
      <c r="M26" s="277"/>
      <c r="N26" s="277"/>
    </row>
    <row r="27" s="267" customFormat="1" ht="21.95" customHeight="1" spans="1:14">
      <c r="A27" s="134">
        <v>20</v>
      </c>
      <c r="B27" s="278" t="s">
        <v>46</v>
      </c>
      <c r="C27" s="134">
        <v>4</v>
      </c>
      <c r="D27" s="277">
        <v>248.17</v>
      </c>
      <c r="E27" s="277"/>
      <c r="F27" s="277"/>
      <c r="G27" s="277">
        <v>248.17</v>
      </c>
      <c r="H27" s="277"/>
      <c r="I27" s="277"/>
      <c r="J27" s="277"/>
      <c r="K27" s="277"/>
      <c r="L27" s="277"/>
      <c r="M27" s="277"/>
      <c r="N27" s="277"/>
    </row>
    <row r="28" s="268" customFormat="1" ht="21.95" customHeight="1" spans="1:14">
      <c r="A28" s="134">
        <v>21</v>
      </c>
      <c r="B28" s="279" t="s">
        <v>47</v>
      </c>
      <c r="C28" s="136">
        <f t="shared" ref="C28:G28" si="8">SUM(C29:C34)</f>
        <v>3</v>
      </c>
      <c r="D28" s="276">
        <f t="shared" si="8"/>
        <v>598.83</v>
      </c>
      <c r="E28" s="276">
        <f t="shared" si="8"/>
        <v>0</v>
      </c>
      <c r="F28" s="276">
        <f t="shared" si="8"/>
        <v>0</v>
      </c>
      <c r="G28" s="276">
        <f t="shared" si="8"/>
        <v>598.83</v>
      </c>
      <c r="H28" s="276"/>
      <c r="I28" s="276"/>
      <c r="J28" s="276"/>
      <c r="K28" s="276"/>
      <c r="L28" s="276"/>
      <c r="M28" s="276"/>
      <c r="N28" s="276"/>
    </row>
    <row r="29" s="263" customFormat="1" ht="33.75" customHeight="1" spans="1:14">
      <c r="A29" s="134">
        <v>22</v>
      </c>
      <c r="B29" s="138" t="s">
        <v>48</v>
      </c>
      <c r="C29" s="24">
        <v>1</v>
      </c>
      <c r="D29" s="181">
        <v>180.54</v>
      </c>
      <c r="E29" s="277"/>
      <c r="F29" s="277"/>
      <c r="G29" s="181">
        <v>180.54</v>
      </c>
      <c r="H29" s="277"/>
      <c r="I29" s="277"/>
      <c r="J29" s="277"/>
      <c r="K29" s="277"/>
      <c r="L29" s="277"/>
      <c r="M29" s="277"/>
      <c r="N29" s="277"/>
    </row>
    <row r="30" s="263" customFormat="1" ht="21.95" customHeight="1" spans="1:14">
      <c r="A30" s="134">
        <v>23</v>
      </c>
      <c r="B30" s="138" t="s">
        <v>49</v>
      </c>
      <c r="C30" s="24"/>
      <c r="D30" s="181"/>
      <c r="E30" s="277"/>
      <c r="F30" s="277"/>
      <c r="G30" s="181"/>
      <c r="H30" s="277"/>
      <c r="I30" s="277"/>
      <c r="J30" s="277"/>
      <c r="K30" s="277"/>
      <c r="L30" s="277"/>
      <c r="M30" s="277"/>
      <c r="N30" s="277"/>
    </row>
    <row r="31" s="263" customFormat="1" ht="21.95" customHeight="1" spans="1:14">
      <c r="A31" s="134">
        <v>24</v>
      </c>
      <c r="B31" s="280" t="s">
        <v>50</v>
      </c>
      <c r="C31" s="24">
        <v>1</v>
      </c>
      <c r="D31" s="181">
        <v>212.9</v>
      </c>
      <c r="E31" s="277"/>
      <c r="F31" s="277"/>
      <c r="G31" s="181">
        <v>212.9</v>
      </c>
      <c r="H31" s="277"/>
      <c r="I31" s="277"/>
      <c r="J31" s="277"/>
      <c r="K31" s="277"/>
      <c r="L31" s="277"/>
      <c r="M31" s="277"/>
      <c r="N31" s="277"/>
    </row>
    <row r="32" s="263" customFormat="1" ht="30.75" customHeight="1" spans="1:14">
      <c r="A32" s="134">
        <v>25</v>
      </c>
      <c r="B32" s="280" t="s">
        <v>51</v>
      </c>
      <c r="C32" s="134">
        <v>1</v>
      </c>
      <c r="D32" s="181">
        <v>205.39</v>
      </c>
      <c r="E32" s="277"/>
      <c r="F32" s="277"/>
      <c r="G32" s="181">
        <v>205.39</v>
      </c>
      <c r="H32" s="277"/>
      <c r="I32" s="277"/>
      <c r="J32" s="277"/>
      <c r="K32" s="277"/>
      <c r="L32" s="277"/>
      <c r="M32" s="277"/>
      <c r="N32" s="277"/>
    </row>
    <row r="33" s="263" customFormat="1" ht="21.95" customHeight="1" spans="1:14">
      <c r="A33" s="134">
        <v>26</v>
      </c>
      <c r="B33" s="280" t="s">
        <v>52</v>
      </c>
      <c r="C33" s="134"/>
      <c r="D33" s="277"/>
      <c r="E33" s="277"/>
      <c r="F33" s="277"/>
      <c r="G33" s="277"/>
      <c r="H33" s="277"/>
      <c r="I33" s="277"/>
      <c r="J33" s="277"/>
      <c r="K33" s="277"/>
      <c r="L33" s="277"/>
      <c r="M33" s="277"/>
      <c r="N33" s="277"/>
    </row>
    <row r="34" s="263" customFormat="1" ht="36" customHeight="1" spans="1:14">
      <c r="A34" s="134">
        <v>27</v>
      </c>
      <c r="B34" s="280" t="s">
        <v>53</v>
      </c>
      <c r="C34" s="134"/>
      <c r="D34" s="277"/>
      <c r="E34" s="277"/>
      <c r="F34" s="277"/>
      <c r="G34" s="277"/>
      <c r="H34" s="277"/>
      <c r="I34" s="277"/>
      <c r="J34" s="277"/>
      <c r="K34" s="277"/>
      <c r="L34" s="277"/>
      <c r="M34" s="277"/>
      <c r="N34" s="277"/>
    </row>
    <row r="35" s="266" customFormat="1" ht="21.95" customHeight="1" spans="1:14">
      <c r="A35" s="136">
        <v>28</v>
      </c>
      <c r="B35" s="137" t="s">
        <v>54</v>
      </c>
      <c r="C35" s="136"/>
      <c r="D35" s="276"/>
      <c r="E35" s="276"/>
      <c r="F35" s="276"/>
      <c r="G35" s="276"/>
      <c r="H35" s="276"/>
      <c r="I35" s="276"/>
      <c r="J35" s="276"/>
      <c r="K35" s="276"/>
      <c r="L35" s="276"/>
      <c r="M35" s="276"/>
      <c r="N35" s="276"/>
    </row>
    <row r="36" s="269" customFormat="1" ht="21.95" customHeight="1" spans="1:14">
      <c r="A36" s="134">
        <v>29</v>
      </c>
      <c r="B36" s="280" t="s">
        <v>55</v>
      </c>
      <c r="C36" s="134"/>
      <c r="D36" s="277"/>
      <c r="E36" s="277"/>
      <c r="F36" s="277"/>
      <c r="G36" s="277"/>
      <c r="H36" s="277"/>
      <c r="I36" s="277"/>
      <c r="J36" s="277"/>
      <c r="K36" s="277"/>
      <c r="L36" s="277"/>
      <c r="M36" s="277"/>
      <c r="N36" s="277"/>
    </row>
    <row r="37" s="266" customFormat="1" ht="21.95" customHeight="1" spans="1:14">
      <c r="A37" s="134">
        <v>30</v>
      </c>
      <c r="B37" s="137" t="s">
        <v>56</v>
      </c>
      <c r="C37" s="136">
        <f t="shared" ref="C37:F37" si="9">SUM(C38:C42)</f>
        <v>2</v>
      </c>
      <c r="D37" s="276">
        <f t="shared" si="9"/>
        <v>464</v>
      </c>
      <c r="E37" s="276">
        <f t="shared" si="9"/>
        <v>80</v>
      </c>
      <c r="F37" s="276">
        <f t="shared" si="9"/>
        <v>384</v>
      </c>
      <c r="G37" s="276"/>
      <c r="H37" s="276"/>
      <c r="I37" s="276"/>
      <c r="J37" s="276"/>
      <c r="K37" s="276"/>
      <c r="L37" s="276"/>
      <c r="M37" s="276"/>
      <c r="N37" s="276"/>
    </row>
    <row r="38" s="263" customFormat="1" ht="21.95" customHeight="1" spans="1:14">
      <c r="A38" s="134">
        <v>31</v>
      </c>
      <c r="B38" s="280" t="s">
        <v>57</v>
      </c>
      <c r="C38" s="134">
        <v>1</v>
      </c>
      <c r="D38" s="220">
        <v>234</v>
      </c>
      <c r="E38" s="220"/>
      <c r="F38" s="220">
        <v>234</v>
      </c>
      <c r="G38" s="277"/>
      <c r="H38" s="277"/>
      <c r="I38" s="277"/>
      <c r="J38" s="277"/>
      <c r="K38" s="277"/>
      <c r="L38" s="277"/>
      <c r="M38" s="277"/>
      <c r="N38" s="277"/>
    </row>
    <row r="39" s="263" customFormat="1" ht="40.5" customHeight="1" spans="1:14">
      <c r="A39" s="134">
        <v>32</v>
      </c>
      <c r="B39" s="280" t="s">
        <v>58</v>
      </c>
      <c r="C39" s="134"/>
      <c r="D39" s="181"/>
      <c r="E39" s="181"/>
      <c r="F39" s="277"/>
      <c r="G39" s="277"/>
      <c r="H39" s="277"/>
      <c r="I39" s="277"/>
      <c r="J39" s="277"/>
      <c r="K39" s="277"/>
      <c r="L39" s="277"/>
      <c r="M39" s="277"/>
      <c r="N39" s="277"/>
    </row>
    <row r="40" s="263" customFormat="1" ht="21.95" customHeight="1" spans="1:14">
      <c r="A40" s="134">
        <v>33</v>
      </c>
      <c r="B40" s="281" t="s">
        <v>59</v>
      </c>
      <c r="C40" s="134"/>
      <c r="D40" s="277"/>
      <c r="E40" s="277"/>
      <c r="F40" s="277"/>
      <c r="G40" s="277"/>
      <c r="H40" s="277"/>
      <c r="I40" s="277"/>
      <c r="J40" s="277"/>
      <c r="K40" s="277"/>
      <c r="L40" s="277"/>
      <c r="M40" s="277"/>
      <c r="N40" s="277"/>
    </row>
    <row r="41" s="263" customFormat="1" ht="31.5" customHeight="1" spans="1:14">
      <c r="A41" s="134">
        <v>34</v>
      </c>
      <c r="B41" s="280" t="s">
        <v>60</v>
      </c>
      <c r="C41" s="134"/>
      <c r="D41" s="277"/>
      <c r="E41" s="277"/>
      <c r="F41" s="277"/>
      <c r="G41" s="277"/>
      <c r="H41" s="277"/>
      <c r="I41" s="277"/>
      <c r="J41" s="277"/>
      <c r="K41" s="277"/>
      <c r="L41" s="277"/>
      <c r="M41" s="277"/>
      <c r="N41" s="277"/>
    </row>
    <row r="42" s="263" customFormat="1" ht="21.95" customHeight="1" spans="1:14">
      <c r="A42" s="134">
        <v>35</v>
      </c>
      <c r="B42" s="281" t="s">
        <v>32</v>
      </c>
      <c r="C42" s="134">
        <v>1</v>
      </c>
      <c r="D42" s="181">
        <v>230</v>
      </c>
      <c r="E42" s="181">
        <v>80</v>
      </c>
      <c r="F42" s="277">
        <v>150</v>
      </c>
      <c r="G42" s="277"/>
      <c r="H42" s="277"/>
      <c r="I42" s="277"/>
      <c r="J42" s="277"/>
      <c r="K42" s="277"/>
      <c r="L42" s="277"/>
      <c r="M42" s="277"/>
      <c r="N42" s="277"/>
    </row>
    <row r="43" s="266" customFormat="1" ht="21.95" customHeight="1" spans="1:14">
      <c r="A43" s="134">
        <v>36</v>
      </c>
      <c r="B43" s="137" t="s">
        <v>61</v>
      </c>
      <c r="C43" s="136">
        <f t="shared" ref="C43:G43" si="10">SUM(C44:C46)</f>
        <v>60</v>
      </c>
      <c r="D43" s="276">
        <f t="shared" si="10"/>
        <v>1695.8355</v>
      </c>
      <c r="E43" s="276">
        <f t="shared" si="10"/>
        <v>40.4955</v>
      </c>
      <c r="F43" s="276">
        <f t="shared" si="10"/>
        <v>782.34</v>
      </c>
      <c r="G43" s="276">
        <f t="shared" si="10"/>
        <v>793</v>
      </c>
      <c r="H43" s="276"/>
      <c r="I43" s="276"/>
      <c r="J43" s="276">
        <f>SUM(J44:J46)</f>
        <v>80</v>
      </c>
      <c r="K43" s="276"/>
      <c r="L43" s="276"/>
      <c r="M43" s="276"/>
      <c r="N43" s="276"/>
    </row>
    <row r="44" s="263" customFormat="1" ht="21.95" customHeight="1" spans="1:14">
      <c r="A44" s="134">
        <v>37</v>
      </c>
      <c r="B44" s="282" t="s">
        <v>62</v>
      </c>
      <c r="C44" s="134"/>
      <c r="D44" s="277"/>
      <c r="E44" s="277"/>
      <c r="F44" s="277"/>
      <c r="G44" s="277"/>
      <c r="H44" s="277"/>
      <c r="I44" s="277"/>
      <c r="J44" s="277"/>
      <c r="K44" s="277"/>
      <c r="L44" s="277"/>
      <c r="M44" s="277"/>
      <c r="N44" s="277"/>
    </row>
    <row r="45" s="263" customFormat="1" ht="21.95" customHeight="1" spans="1:14">
      <c r="A45" s="134">
        <v>38</v>
      </c>
      <c r="B45" s="282" t="s">
        <v>63</v>
      </c>
      <c r="C45" s="134">
        <v>59</v>
      </c>
      <c r="D45" s="277">
        <f>SUM(E45:N45)</f>
        <v>1685.8355</v>
      </c>
      <c r="E45" s="277">
        <v>40.4955</v>
      </c>
      <c r="F45" s="277">
        <v>782.34</v>
      </c>
      <c r="G45" s="277">
        <v>783</v>
      </c>
      <c r="H45" s="277"/>
      <c r="I45" s="277"/>
      <c r="J45" s="277">
        <v>80</v>
      </c>
      <c r="K45" s="277"/>
      <c r="L45" s="277"/>
      <c r="M45" s="277"/>
      <c r="N45" s="277"/>
    </row>
    <row r="46" s="263" customFormat="1" ht="21.95" customHeight="1" spans="1:14">
      <c r="A46" s="134">
        <v>39</v>
      </c>
      <c r="B46" s="282" t="s">
        <v>64</v>
      </c>
      <c r="C46" s="134">
        <v>1</v>
      </c>
      <c r="D46" s="277">
        <v>10</v>
      </c>
      <c r="E46" s="277"/>
      <c r="F46" s="277"/>
      <c r="G46" s="277">
        <v>10</v>
      </c>
      <c r="H46" s="277"/>
      <c r="I46" s="277"/>
      <c r="J46" s="277"/>
      <c r="K46" s="277"/>
      <c r="L46" s="277"/>
      <c r="M46" s="277"/>
      <c r="N46" s="277"/>
    </row>
    <row r="47" s="266" customFormat="1" ht="21.95" customHeight="1" spans="1:14">
      <c r="A47" s="134">
        <v>40</v>
      </c>
      <c r="B47" s="137" t="s">
        <v>65</v>
      </c>
      <c r="C47" s="136">
        <f t="shared" ref="C47:G47" si="11">SUM(C48:C52)</f>
        <v>5</v>
      </c>
      <c r="D47" s="276">
        <f t="shared" si="11"/>
        <v>5559</v>
      </c>
      <c r="E47" s="276"/>
      <c r="F47" s="276"/>
      <c r="G47" s="276">
        <f t="shared" si="11"/>
        <v>5559</v>
      </c>
      <c r="H47" s="276"/>
      <c r="I47" s="276"/>
      <c r="J47" s="276"/>
      <c r="K47" s="276"/>
      <c r="L47" s="276"/>
      <c r="M47" s="276"/>
      <c r="N47" s="276"/>
    </row>
    <row r="48" s="263" customFormat="1" ht="38.25" customHeight="1" spans="1:14">
      <c r="A48" s="134">
        <v>41</v>
      </c>
      <c r="B48" s="282" t="s">
        <v>66</v>
      </c>
      <c r="C48" s="134">
        <v>1</v>
      </c>
      <c r="D48" s="181">
        <v>2470</v>
      </c>
      <c r="E48" s="277"/>
      <c r="F48" s="277"/>
      <c r="G48" s="181">
        <v>2470</v>
      </c>
      <c r="H48" s="277"/>
      <c r="I48" s="277"/>
      <c r="J48" s="277"/>
      <c r="K48" s="277"/>
      <c r="L48" s="277"/>
      <c r="M48" s="277"/>
      <c r="N48" s="277"/>
    </row>
    <row r="49" s="263" customFormat="1" ht="36.75" customHeight="1" spans="1:14">
      <c r="A49" s="134">
        <v>42</v>
      </c>
      <c r="B49" s="282" t="s">
        <v>67</v>
      </c>
      <c r="C49" s="134">
        <v>1</v>
      </c>
      <c r="D49" s="181">
        <v>545</v>
      </c>
      <c r="E49" s="277"/>
      <c r="F49" s="277"/>
      <c r="G49" s="181">
        <v>545</v>
      </c>
      <c r="H49" s="277"/>
      <c r="I49" s="277"/>
      <c r="J49" s="277"/>
      <c r="K49" s="277"/>
      <c r="L49" s="277"/>
      <c r="M49" s="277"/>
      <c r="N49" s="277"/>
    </row>
    <row r="50" s="263" customFormat="1" ht="28.5" customHeight="1" spans="1:14">
      <c r="A50" s="134">
        <v>43</v>
      </c>
      <c r="B50" s="282" t="s">
        <v>68</v>
      </c>
      <c r="C50" s="134">
        <v>2</v>
      </c>
      <c r="D50" s="181">
        <v>2044</v>
      </c>
      <c r="E50" s="277"/>
      <c r="F50" s="277"/>
      <c r="G50" s="181">
        <v>2044</v>
      </c>
      <c r="H50" s="277"/>
      <c r="I50" s="277"/>
      <c r="J50" s="277"/>
      <c r="K50" s="277"/>
      <c r="L50" s="277"/>
      <c r="M50" s="277"/>
      <c r="N50" s="277"/>
    </row>
    <row r="51" s="263" customFormat="1" ht="21.95" customHeight="1" spans="1:14">
      <c r="A51" s="134">
        <v>44</v>
      </c>
      <c r="B51" s="282" t="s">
        <v>69</v>
      </c>
      <c r="C51" s="134"/>
      <c r="D51" s="277"/>
      <c r="E51" s="277"/>
      <c r="F51" s="277"/>
      <c r="G51" s="277"/>
      <c r="H51" s="277"/>
      <c r="I51" s="277"/>
      <c r="J51" s="277"/>
      <c r="K51" s="277"/>
      <c r="L51" s="277"/>
      <c r="M51" s="277"/>
      <c r="N51" s="277"/>
    </row>
    <row r="52" s="263" customFormat="1" ht="21.95" customHeight="1" spans="1:14">
      <c r="A52" s="134">
        <v>45</v>
      </c>
      <c r="B52" s="282" t="s">
        <v>70</v>
      </c>
      <c r="C52" s="134">
        <v>1</v>
      </c>
      <c r="D52" s="181">
        <v>500</v>
      </c>
      <c r="E52" s="277"/>
      <c r="F52" s="277"/>
      <c r="G52" s="181">
        <v>500</v>
      </c>
      <c r="H52" s="277"/>
      <c r="I52" s="277"/>
      <c r="J52" s="277"/>
      <c r="K52" s="277"/>
      <c r="L52" s="277"/>
      <c r="M52" s="277"/>
      <c r="N52" s="277"/>
    </row>
    <row r="53" s="266" customFormat="1" ht="21.95" customHeight="1" spans="1:14">
      <c r="A53" s="134">
        <v>46</v>
      </c>
      <c r="B53" s="137" t="s">
        <v>71</v>
      </c>
      <c r="C53" s="136">
        <f t="shared" ref="C53:G53" si="12">SUM(C54:C60)</f>
        <v>214</v>
      </c>
      <c r="D53" s="276">
        <f t="shared" si="12"/>
        <v>9443.8063</v>
      </c>
      <c r="E53" s="276">
        <f t="shared" si="12"/>
        <v>1754.85</v>
      </c>
      <c r="F53" s="276">
        <f t="shared" si="12"/>
        <v>4181.3817</v>
      </c>
      <c r="G53" s="276">
        <f t="shared" si="12"/>
        <v>3507.5746</v>
      </c>
      <c r="H53" s="276"/>
      <c r="I53" s="276"/>
      <c r="J53" s="276"/>
      <c r="K53" s="276"/>
      <c r="L53" s="276"/>
      <c r="M53" s="276"/>
      <c r="N53" s="276"/>
    </row>
    <row r="54" s="263" customFormat="1" ht="37.5" customHeight="1" spans="1:14">
      <c r="A54" s="134">
        <v>47</v>
      </c>
      <c r="B54" s="282" t="s">
        <v>72</v>
      </c>
      <c r="C54" s="134">
        <v>180</v>
      </c>
      <c r="D54" s="277">
        <f t="shared" ref="D54:D56" si="13">SUM(E54:N54)</f>
        <v>8076.8117</v>
      </c>
      <c r="E54" s="277">
        <v>1138.52</v>
      </c>
      <c r="F54" s="277">
        <v>3683.9117</v>
      </c>
      <c r="G54" s="277">
        <v>3254.38</v>
      </c>
      <c r="H54" s="277"/>
      <c r="I54" s="277"/>
      <c r="J54" s="277"/>
      <c r="K54" s="277"/>
      <c r="L54" s="277"/>
      <c r="M54" s="277"/>
      <c r="N54" s="277"/>
    </row>
    <row r="55" s="263" customFormat="1" ht="21.95" customHeight="1" spans="1:14">
      <c r="A55" s="134">
        <v>48</v>
      </c>
      <c r="B55" s="282" t="s">
        <v>73</v>
      </c>
      <c r="C55" s="134">
        <v>1</v>
      </c>
      <c r="D55" s="277">
        <f t="shared" si="13"/>
        <v>51.6578</v>
      </c>
      <c r="E55" s="277"/>
      <c r="F55" s="277"/>
      <c r="G55" s="283">
        <v>51.6578</v>
      </c>
      <c r="H55" s="277"/>
      <c r="I55" s="277"/>
      <c r="J55" s="277"/>
      <c r="K55" s="277"/>
      <c r="L55" s="277"/>
      <c r="M55" s="277"/>
      <c r="N55" s="277"/>
    </row>
    <row r="56" s="263" customFormat="1" ht="21.95" customHeight="1" spans="1:14">
      <c r="A56" s="134">
        <v>49</v>
      </c>
      <c r="B56" s="282" t="s">
        <v>74</v>
      </c>
      <c r="C56" s="134">
        <v>3</v>
      </c>
      <c r="D56" s="277">
        <f t="shared" si="13"/>
        <v>206.5368</v>
      </c>
      <c r="E56" s="277"/>
      <c r="F56" s="277">
        <v>5</v>
      </c>
      <c r="G56" s="277">
        <f>51+150.5368</f>
        <v>201.5368</v>
      </c>
      <c r="H56" s="277"/>
      <c r="I56" s="277"/>
      <c r="J56" s="277"/>
      <c r="K56" s="277"/>
      <c r="L56" s="277"/>
      <c r="M56" s="277"/>
      <c r="N56" s="277"/>
    </row>
    <row r="57" s="263" customFormat="1" ht="21.95" customHeight="1" spans="1:14">
      <c r="A57" s="134">
        <v>50</v>
      </c>
      <c r="B57" s="282" t="s">
        <v>75</v>
      </c>
      <c r="C57" s="134"/>
      <c r="D57" s="277"/>
      <c r="E57" s="277"/>
      <c r="F57" s="277"/>
      <c r="G57" s="277"/>
      <c r="H57" s="277"/>
      <c r="I57" s="277"/>
      <c r="J57" s="277"/>
      <c r="K57" s="277"/>
      <c r="L57" s="277"/>
      <c r="M57" s="277"/>
      <c r="N57" s="277"/>
    </row>
    <row r="58" s="263" customFormat="1" ht="21.95" customHeight="1" spans="1:14">
      <c r="A58" s="134">
        <v>51</v>
      </c>
      <c r="B58" s="138" t="s">
        <v>76</v>
      </c>
      <c r="C58" s="134">
        <v>29</v>
      </c>
      <c r="D58" s="277">
        <f>SUM(E58:N58)</f>
        <v>1106.8</v>
      </c>
      <c r="E58" s="277">
        <v>616.33</v>
      </c>
      <c r="F58" s="277">
        <v>490.47</v>
      </c>
      <c r="G58" s="277"/>
      <c r="H58" s="277"/>
      <c r="I58" s="277"/>
      <c r="J58" s="277"/>
      <c r="K58" s="277"/>
      <c r="L58" s="277"/>
      <c r="M58" s="277"/>
      <c r="N58" s="277"/>
    </row>
    <row r="59" s="263" customFormat="1" ht="21.95" customHeight="1" spans="1:14">
      <c r="A59" s="134">
        <v>52</v>
      </c>
      <c r="B59" s="138" t="s">
        <v>77</v>
      </c>
      <c r="C59" s="134"/>
      <c r="D59" s="277"/>
      <c r="E59" s="277"/>
      <c r="F59" s="277"/>
      <c r="G59" s="277"/>
      <c r="H59" s="277"/>
      <c r="I59" s="277"/>
      <c r="J59" s="277"/>
      <c r="K59" s="277"/>
      <c r="L59" s="277"/>
      <c r="M59" s="277"/>
      <c r="N59" s="277"/>
    </row>
    <row r="60" s="263" customFormat="1" ht="21.95" customHeight="1" spans="1:14">
      <c r="A60" s="134">
        <v>53</v>
      </c>
      <c r="B60" s="281" t="s">
        <v>78</v>
      </c>
      <c r="C60" s="134">
        <v>1</v>
      </c>
      <c r="D60" s="277">
        <f>SUM(E60:N60)</f>
        <v>2</v>
      </c>
      <c r="E60" s="277"/>
      <c r="F60" s="277">
        <v>2</v>
      </c>
      <c r="G60" s="277"/>
      <c r="H60" s="277"/>
      <c r="I60" s="277"/>
      <c r="J60" s="277"/>
      <c r="K60" s="277"/>
      <c r="L60" s="277"/>
      <c r="M60" s="277"/>
      <c r="N60" s="277"/>
    </row>
    <row r="61" s="266" customFormat="1" ht="21.95" customHeight="1" spans="1:14">
      <c r="A61" s="134">
        <v>54</v>
      </c>
      <c r="B61" s="137" t="s">
        <v>79</v>
      </c>
      <c r="C61" s="136">
        <f t="shared" ref="C61:G61" si="14">SUM(C62:C65)</f>
        <v>1</v>
      </c>
      <c r="D61" s="276">
        <f t="shared" si="14"/>
        <v>350</v>
      </c>
      <c r="E61" s="276"/>
      <c r="F61" s="276">
        <f t="shared" si="14"/>
        <v>0</v>
      </c>
      <c r="G61" s="276">
        <f t="shared" si="14"/>
        <v>350</v>
      </c>
      <c r="H61" s="276"/>
      <c r="I61" s="276"/>
      <c r="J61" s="276"/>
      <c r="K61" s="276"/>
      <c r="L61" s="276"/>
      <c r="M61" s="276"/>
      <c r="N61" s="276"/>
    </row>
    <row r="62" s="263" customFormat="1" ht="27.75" customHeight="1" spans="1:14">
      <c r="A62" s="134">
        <v>55</v>
      </c>
      <c r="B62" s="282" t="s">
        <v>80</v>
      </c>
      <c r="C62" s="134"/>
      <c r="D62" s="277"/>
      <c r="E62" s="277"/>
      <c r="F62" s="277"/>
      <c r="G62" s="277"/>
      <c r="H62" s="277"/>
      <c r="I62" s="277"/>
      <c r="J62" s="277"/>
      <c r="K62" s="277"/>
      <c r="L62" s="277"/>
      <c r="M62" s="277"/>
      <c r="N62" s="277"/>
    </row>
    <row r="63" s="263" customFormat="1" ht="21.95" customHeight="1" spans="1:14">
      <c r="A63" s="134">
        <v>56</v>
      </c>
      <c r="B63" s="281" t="s">
        <v>81</v>
      </c>
      <c r="C63" s="134"/>
      <c r="D63" s="277"/>
      <c r="E63" s="277"/>
      <c r="F63" s="277"/>
      <c r="G63" s="277"/>
      <c r="H63" s="277"/>
      <c r="I63" s="277"/>
      <c r="J63" s="277"/>
      <c r="K63" s="277"/>
      <c r="L63" s="277"/>
      <c r="M63" s="277"/>
      <c r="N63" s="277"/>
    </row>
    <row r="64" s="263" customFormat="1" ht="21.95" customHeight="1" spans="1:14">
      <c r="A64" s="134">
        <v>57</v>
      </c>
      <c r="B64" s="281" t="s">
        <v>82</v>
      </c>
      <c r="C64" s="134"/>
      <c r="D64" s="277"/>
      <c r="E64" s="277"/>
      <c r="F64" s="277"/>
      <c r="G64" s="277"/>
      <c r="H64" s="277"/>
      <c r="I64" s="277"/>
      <c r="J64" s="277"/>
      <c r="K64" s="277"/>
      <c r="L64" s="277"/>
      <c r="M64" s="277"/>
      <c r="N64" s="277"/>
    </row>
    <row r="65" s="263" customFormat="1" ht="21.95" customHeight="1" spans="1:14">
      <c r="A65" s="134">
        <v>58</v>
      </c>
      <c r="B65" s="138" t="s">
        <v>83</v>
      </c>
      <c r="C65" s="134">
        <v>1</v>
      </c>
      <c r="D65" s="277">
        <v>350</v>
      </c>
      <c r="E65" s="277"/>
      <c r="F65" s="277"/>
      <c r="G65" s="277">
        <v>350</v>
      </c>
      <c r="H65" s="277"/>
      <c r="I65" s="277"/>
      <c r="J65" s="277"/>
      <c r="K65" s="277"/>
      <c r="L65" s="277"/>
      <c r="M65" s="277"/>
      <c r="N65" s="277"/>
    </row>
    <row r="66" s="266" customFormat="1" ht="21.95" customHeight="1" spans="1:14">
      <c r="A66" s="134">
        <v>59</v>
      </c>
      <c r="B66" s="153" t="s">
        <v>84</v>
      </c>
      <c r="C66" s="136">
        <v>1</v>
      </c>
      <c r="D66" s="276">
        <v>190</v>
      </c>
      <c r="E66" s="277"/>
      <c r="F66" s="277">
        <v>190</v>
      </c>
      <c r="G66" s="276"/>
      <c r="H66" s="276"/>
      <c r="I66" s="276"/>
      <c r="J66" s="276"/>
      <c r="K66" s="276"/>
      <c r="L66" s="276"/>
      <c r="M66" s="276"/>
      <c r="N66" s="276"/>
    </row>
  </sheetData>
  <mergeCells count="9">
    <mergeCell ref="A1:B1"/>
    <mergeCell ref="A2:N2"/>
    <mergeCell ref="A3:B3"/>
    <mergeCell ref="D4:N4"/>
    <mergeCell ref="E5:G5"/>
    <mergeCell ref="A4:A6"/>
    <mergeCell ref="B4:B6"/>
    <mergeCell ref="C4:C6"/>
    <mergeCell ref="D5:D6"/>
  </mergeCells>
  <printOptions horizontalCentered="1"/>
  <pageMargins left="0.751388888888889" right="0.751388888888889" top="1" bottom="1" header="0.5" footer="0.5"/>
  <pageSetup paperSize="8" scale="95"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688"/>
  <sheetViews>
    <sheetView zoomScale="70" zoomScaleNormal="70" workbookViewId="0">
      <pane ySplit="6" topLeftCell="A7" activePane="bottomLeft" state="frozen"/>
      <selection/>
      <selection pane="bottomLeft" activeCell="F3" sqref="$A3:$XFD5"/>
    </sheetView>
  </sheetViews>
  <sheetFormatPr defaultColWidth="6.88333333333333" defaultRowHeight="15"/>
  <cols>
    <col min="1" max="1" width="5.65" style="166" customWidth="1"/>
    <col min="2" max="2" width="7.05" style="166" customWidth="1"/>
    <col min="3" max="3" width="12.6" style="166" customWidth="1"/>
    <col min="4" max="4" width="8.08333333333333" style="154" customWidth="1"/>
    <col min="5" max="5" width="23.675" style="154" customWidth="1"/>
    <col min="6" max="6" width="6.5" style="154" customWidth="1"/>
    <col min="7" max="7" width="8.33333333333333" style="154" customWidth="1"/>
    <col min="8" max="8" width="5" style="166" customWidth="1"/>
    <col min="9" max="9" width="7.05833333333333" style="167" customWidth="1"/>
    <col min="10" max="10" width="6.80833333333333" style="154" customWidth="1"/>
    <col min="11" max="11" width="11.6166666666667" style="168" customWidth="1"/>
    <col min="12" max="12" width="12.6416666666667" style="169" customWidth="1"/>
    <col min="13" max="14" width="11.9083333333333" style="169" customWidth="1"/>
    <col min="15" max="15" width="10.7333333333333" style="169" customWidth="1"/>
    <col min="16" max="16" width="11.9083333333333" style="169" customWidth="1"/>
    <col min="17" max="17" width="10.7333333333333" style="169" customWidth="1"/>
    <col min="18" max="18" width="12.7916666666667" style="169" customWidth="1"/>
    <col min="19" max="19" width="12.9416666666667" style="170" customWidth="1"/>
    <col min="20" max="20" width="6.425" style="170" customWidth="1"/>
    <col min="21" max="21" width="5.26666666666667" style="170" customWidth="1"/>
    <col min="22" max="22" width="9.55" style="170" customWidth="1"/>
    <col min="23" max="23" width="10.5833333333333" style="170" customWidth="1"/>
    <col min="24" max="24" width="9.25833333333333" style="170" customWidth="1"/>
    <col min="25" max="26" width="4.85" style="170" customWidth="1"/>
    <col min="27" max="27" width="5.90833333333333" style="154" customWidth="1"/>
    <col min="28" max="32" width="5" style="154" customWidth="1"/>
    <col min="33" max="33" width="5.45" style="171" customWidth="1"/>
    <col min="34" max="34" width="7.04166666666667" style="171" customWidth="1"/>
    <col min="35" max="35" width="5.45" style="171" customWidth="1"/>
    <col min="36" max="36" width="6.81666666666667" style="171" customWidth="1"/>
    <col min="37" max="37" width="7.26666666666667" style="154" customWidth="1"/>
    <col min="38" max="38" width="8.7" style="154" customWidth="1"/>
    <col min="39" max="39" width="4.7" style="154" customWidth="1"/>
    <col min="40" max="43" width="8" style="154" hidden="1" customWidth="1"/>
    <col min="44" max="44" width="23.3833333333333" style="154" hidden="1" customWidth="1"/>
    <col min="45" max="45" width="8" style="154" hidden="1" customWidth="1"/>
    <col min="46" max="46" width="9.675" style="154" customWidth="1"/>
    <col min="47" max="275" width="8" style="154" customWidth="1"/>
    <col min="276" max="16383" width="6.88333333333333" style="154"/>
    <col min="16384" max="16384" width="6.88333333333333" style="159"/>
  </cols>
  <sheetData>
    <row r="1" s="154" customFormat="1" ht="20" customHeight="1" spans="1:36">
      <c r="A1" s="172" t="s">
        <v>85</v>
      </c>
      <c r="B1" s="172"/>
      <c r="C1" s="172"/>
      <c r="D1" s="167"/>
      <c r="E1" s="167"/>
      <c r="F1" s="167"/>
      <c r="G1" s="167"/>
      <c r="H1" s="166"/>
      <c r="I1" s="167"/>
      <c r="K1" s="168"/>
      <c r="L1" s="169"/>
      <c r="M1" s="169"/>
      <c r="N1" s="169"/>
      <c r="O1" s="169"/>
      <c r="P1" s="169"/>
      <c r="Q1" s="169"/>
      <c r="R1" s="169"/>
      <c r="S1" s="170"/>
      <c r="T1" s="170"/>
      <c r="U1" s="170"/>
      <c r="V1" s="170"/>
      <c r="W1" s="170"/>
      <c r="X1" s="170"/>
      <c r="Y1" s="170"/>
      <c r="Z1" s="170"/>
      <c r="AG1" s="171"/>
      <c r="AH1" s="171"/>
      <c r="AI1" s="171"/>
      <c r="AJ1" s="171"/>
    </row>
    <row r="2" s="154" customFormat="1" ht="28" customHeight="1" spans="1:38">
      <c r="A2" s="173" t="s">
        <v>86</v>
      </c>
      <c r="B2" s="174"/>
      <c r="C2" s="174"/>
      <c r="D2" s="174"/>
      <c r="E2" s="174"/>
      <c r="F2" s="174"/>
      <c r="G2" s="174"/>
      <c r="H2" s="175"/>
      <c r="I2" s="178"/>
      <c r="J2" s="174"/>
      <c r="K2" s="179"/>
      <c r="L2" s="180"/>
      <c r="M2" s="180"/>
      <c r="N2" s="180"/>
      <c r="O2" s="180"/>
      <c r="P2" s="180"/>
      <c r="Q2" s="180"/>
      <c r="R2" s="180"/>
      <c r="S2" s="188"/>
      <c r="T2" s="188"/>
      <c r="U2" s="188"/>
      <c r="V2" s="188"/>
      <c r="W2" s="188"/>
      <c r="X2" s="188"/>
      <c r="Y2" s="188"/>
      <c r="Z2" s="188"/>
      <c r="AA2" s="174"/>
      <c r="AB2" s="174"/>
      <c r="AC2" s="174"/>
      <c r="AD2" s="174"/>
      <c r="AE2" s="174"/>
      <c r="AF2" s="174"/>
      <c r="AG2" s="174"/>
      <c r="AH2" s="174"/>
      <c r="AI2" s="174"/>
      <c r="AJ2" s="174"/>
      <c r="AK2" s="174"/>
      <c r="AL2" s="174"/>
    </row>
    <row r="3" s="155" customFormat="1" ht="31" customHeight="1" spans="1:45">
      <c r="A3" s="23" t="s">
        <v>4</v>
      </c>
      <c r="B3" s="23" t="s">
        <v>87</v>
      </c>
      <c r="C3" s="23" t="s">
        <v>88</v>
      </c>
      <c r="D3" s="24" t="s">
        <v>89</v>
      </c>
      <c r="E3" s="24" t="s">
        <v>90</v>
      </c>
      <c r="F3" s="24" t="s">
        <v>91</v>
      </c>
      <c r="G3" s="24"/>
      <c r="H3" s="23" t="s">
        <v>92</v>
      </c>
      <c r="I3" s="24" t="s">
        <v>93</v>
      </c>
      <c r="J3" s="24" t="s">
        <v>94</v>
      </c>
      <c r="K3" s="23" t="s">
        <v>95</v>
      </c>
      <c r="L3" s="181" t="s">
        <v>96</v>
      </c>
      <c r="M3" s="181"/>
      <c r="N3" s="181"/>
      <c r="O3" s="181"/>
      <c r="P3" s="181"/>
      <c r="Q3" s="181"/>
      <c r="R3" s="181"/>
      <c r="S3" s="90"/>
      <c r="T3" s="90"/>
      <c r="U3" s="90"/>
      <c r="V3" s="90"/>
      <c r="W3" s="90"/>
      <c r="X3" s="90"/>
      <c r="Y3" s="90"/>
      <c r="Z3" s="90"/>
      <c r="AA3" s="24" t="s">
        <v>97</v>
      </c>
      <c r="AB3" s="24" t="s">
        <v>98</v>
      </c>
      <c r="AC3" s="24" t="s">
        <v>99</v>
      </c>
      <c r="AD3" s="24" t="s">
        <v>100</v>
      </c>
      <c r="AE3" s="24" t="s">
        <v>101</v>
      </c>
      <c r="AF3" s="24" t="s">
        <v>102</v>
      </c>
      <c r="AG3" s="24" t="s">
        <v>103</v>
      </c>
      <c r="AH3" s="24"/>
      <c r="AI3" s="24" t="s">
        <v>104</v>
      </c>
      <c r="AJ3" s="24"/>
      <c r="AK3" s="24" t="s">
        <v>105</v>
      </c>
      <c r="AL3" s="24" t="s">
        <v>106</v>
      </c>
      <c r="AM3" s="24" t="s">
        <v>107</v>
      </c>
      <c r="AP3" s="193" t="s">
        <v>108</v>
      </c>
      <c r="AQ3" s="194"/>
      <c r="AR3" s="194"/>
      <c r="AS3" s="195"/>
    </row>
    <row r="4" s="155" customFormat="1" ht="36" customHeight="1" spans="1:45">
      <c r="A4" s="23"/>
      <c r="B4" s="23"/>
      <c r="C4" s="23"/>
      <c r="D4" s="24"/>
      <c r="E4" s="24"/>
      <c r="F4" s="24" t="s">
        <v>109</v>
      </c>
      <c r="G4" s="24" t="s">
        <v>110</v>
      </c>
      <c r="H4" s="23"/>
      <c r="I4" s="24"/>
      <c r="J4" s="24"/>
      <c r="K4" s="23"/>
      <c r="L4" s="181" t="s">
        <v>7</v>
      </c>
      <c r="M4" s="181" t="s">
        <v>111</v>
      </c>
      <c r="N4" s="181"/>
      <c r="O4" s="181"/>
      <c r="P4" s="181"/>
      <c r="Q4" s="181"/>
      <c r="R4" s="181" t="s">
        <v>112</v>
      </c>
      <c r="S4" s="90"/>
      <c r="T4" s="90"/>
      <c r="U4" s="90"/>
      <c r="V4" s="90"/>
      <c r="W4" s="90"/>
      <c r="X4" s="90"/>
      <c r="Y4" s="90"/>
      <c r="Z4" s="90"/>
      <c r="AA4" s="24"/>
      <c r="AB4" s="24"/>
      <c r="AC4" s="24"/>
      <c r="AD4" s="24"/>
      <c r="AE4" s="24"/>
      <c r="AF4" s="24"/>
      <c r="AG4" s="24"/>
      <c r="AH4" s="24"/>
      <c r="AI4" s="24"/>
      <c r="AJ4" s="24"/>
      <c r="AK4" s="24"/>
      <c r="AL4" s="24"/>
      <c r="AM4" s="24"/>
      <c r="AP4" s="196" t="s">
        <v>113</v>
      </c>
      <c r="AQ4" s="196" t="s">
        <v>114</v>
      </c>
      <c r="AR4" s="196" t="s">
        <v>115</v>
      </c>
      <c r="AS4" s="196" t="s">
        <v>116</v>
      </c>
    </row>
    <row r="5" s="155" customFormat="1" ht="91" customHeight="1" spans="1:45">
      <c r="A5" s="23"/>
      <c r="B5" s="23"/>
      <c r="C5" s="23"/>
      <c r="D5" s="24"/>
      <c r="E5" s="24"/>
      <c r="F5" s="24"/>
      <c r="G5" s="24"/>
      <c r="H5" s="23"/>
      <c r="I5" s="24"/>
      <c r="J5" s="24"/>
      <c r="K5" s="23"/>
      <c r="L5" s="181"/>
      <c r="M5" s="181" t="s">
        <v>117</v>
      </c>
      <c r="N5" s="181" t="s">
        <v>118</v>
      </c>
      <c r="O5" s="181" t="s">
        <v>119</v>
      </c>
      <c r="P5" s="181" t="s">
        <v>120</v>
      </c>
      <c r="Q5" s="181" t="s">
        <v>121</v>
      </c>
      <c r="R5" s="181" t="s">
        <v>122</v>
      </c>
      <c r="S5" s="90" t="s">
        <v>123</v>
      </c>
      <c r="T5" s="90" t="s">
        <v>124</v>
      </c>
      <c r="U5" s="90" t="s">
        <v>125</v>
      </c>
      <c r="V5" s="90" t="s">
        <v>126</v>
      </c>
      <c r="W5" s="90" t="s">
        <v>127</v>
      </c>
      <c r="X5" s="90" t="s">
        <v>128</v>
      </c>
      <c r="Y5" s="90" t="s">
        <v>129</v>
      </c>
      <c r="Z5" s="90" t="s">
        <v>130</v>
      </c>
      <c r="AA5" s="24"/>
      <c r="AB5" s="24"/>
      <c r="AC5" s="24"/>
      <c r="AD5" s="24"/>
      <c r="AE5" s="24"/>
      <c r="AF5" s="24"/>
      <c r="AG5" s="24" t="s">
        <v>131</v>
      </c>
      <c r="AH5" s="24" t="s">
        <v>132</v>
      </c>
      <c r="AI5" s="24" t="s">
        <v>131</v>
      </c>
      <c r="AJ5" s="24" t="s">
        <v>132</v>
      </c>
      <c r="AK5" s="24"/>
      <c r="AL5" s="24"/>
      <c r="AM5" s="24"/>
      <c r="AP5" s="196" t="s">
        <v>133</v>
      </c>
      <c r="AQ5" s="196" t="s">
        <v>134</v>
      </c>
      <c r="AR5" s="196" t="s">
        <v>135</v>
      </c>
      <c r="AS5" s="196" t="s">
        <v>136</v>
      </c>
    </row>
    <row r="6" s="156" customFormat="1" ht="28" customHeight="1" spans="1:45">
      <c r="A6" s="176" t="s">
        <v>137</v>
      </c>
      <c r="B6" s="176"/>
      <c r="C6" s="176"/>
      <c r="D6" s="43"/>
      <c r="E6" s="43"/>
      <c r="F6" s="43"/>
      <c r="G6" s="43"/>
      <c r="H6" s="176"/>
      <c r="I6" s="43"/>
      <c r="J6" s="43"/>
      <c r="K6" s="176"/>
      <c r="L6" s="182">
        <f t="shared" ref="L6:Z6" si="0">SUM(L7:L637)</f>
        <v>39352.75485</v>
      </c>
      <c r="M6" s="182">
        <f t="shared" si="0"/>
        <v>8872</v>
      </c>
      <c r="N6" s="182">
        <f t="shared" si="0"/>
        <v>3868</v>
      </c>
      <c r="O6" s="182">
        <f t="shared" si="0"/>
        <v>969</v>
      </c>
      <c r="P6" s="182">
        <f t="shared" si="0"/>
        <v>3330</v>
      </c>
      <c r="Q6" s="182">
        <f t="shared" si="0"/>
        <v>705</v>
      </c>
      <c r="R6" s="182">
        <f t="shared" si="0"/>
        <v>14360.32025</v>
      </c>
      <c r="S6" s="182">
        <f t="shared" si="0"/>
        <v>15144.5346</v>
      </c>
      <c r="T6" s="189">
        <v>0</v>
      </c>
      <c r="U6" s="189">
        <f t="shared" si="0"/>
        <v>0</v>
      </c>
      <c r="V6" s="182">
        <f t="shared" si="0"/>
        <v>80</v>
      </c>
      <c r="W6" s="182">
        <f t="shared" si="0"/>
        <v>809.9</v>
      </c>
      <c r="X6" s="182">
        <f t="shared" si="0"/>
        <v>86</v>
      </c>
      <c r="Y6" s="189">
        <f t="shared" si="0"/>
        <v>0</v>
      </c>
      <c r="Z6" s="189">
        <f t="shared" si="0"/>
        <v>0</v>
      </c>
      <c r="AA6" s="43"/>
      <c r="AB6" s="43"/>
      <c r="AC6" s="43"/>
      <c r="AD6" s="43"/>
      <c r="AE6" s="43"/>
      <c r="AF6" s="43"/>
      <c r="AG6" s="43"/>
      <c r="AH6" s="43"/>
      <c r="AI6" s="43"/>
      <c r="AJ6" s="43"/>
      <c r="AK6" s="43"/>
      <c r="AL6" s="43"/>
      <c r="AM6" s="43"/>
      <c r="AP6" s="197"/>
      <c r="AQ6" s="197" t="s">
        <v>138</v>
      </c>
      <c r="AR6" s="197"/>
      <c r="AS6" s="197"/>
    </row>
    <row r="7" s="157" customFormat="1" ht="116" customHeight="1" spans="1:45">
      <c r="A7" s="24" t="s">
        <v>139</v>
      </c>
      <c r="B7" s="23" t="s">
        <v>140</v>
      </c>
      <c r="C7" s="25">
        <v>10190110001</v>
      </c>
      <c r="D7" s="24" t="s">
        <v>141</v>
      </c>
      <c r="E7" s="27" t="s">
        <v>142</v>
      </c>
      <c r="F7" s="24" t="s">
        <v>143</v>
      </c>
      <c r="G7" s="24" t="s">
        <v>143</v>
      </c>
      <c r="H7" s="24">
        <v>2019</v>
      </c>
      <c r="I7" s="24" t="s">
        <v>144</v>
      </c>
      <c r="J7" s="27" t="s">
        <v>145</v>
      </c>
      <c r="K7" s="23">
        <v>15109122000</v>
      </c>
      <c r="L7" s="181">
        <v>71.7144</v>
      </c>
      <c r="M7" s="182"/>
      <c r="N7" s="182"/>
      <c r="O7" s="182"/>
      <c r="P7" s="182"/>
      <c r="Q7" s="182"/>
      <c r="R7" s="181">
        <v>71.7144</v>
      </c>
      <c r="S7" s="43"/>
      <c r="T7" s="43"/>
      <c r="U7" s="43"/>
      <c r="V7" s="43"/>
      <c r="W7" s="43"/>
      <c r="X7" s="43"/>
      <c r="Y7" s="43"/>
      <c r="Z7" s="43"/>
      <c r="AA7" s="24" t="s">
        <v>135</v>
      </c>
      <c r="AB7" s="24" t="s">
        <v>116</v>
      </c>
      <c r="AC7" s="24" t="s">
        <v>116</v>
      </c>
      <c r="AD7" s="24" t="s">
        <v>116</v>
      </c>
      <c r="AE7" s="24" t="s">
        <v>136</v>
      </c>
      <c r="AF7" s="24" t="s">
        <v>136</v>
      </c>
      <c r="AG7" s="24">
        <v>585</v>
      </c>
      <c r="AH7" s="27">
        <v>1306</v>
      </c>
      <c r="AI7" s="24">
        <v>585</v>
      </c>
      <c r="AJ7" s="27">
        <v>1306</v>
      </c>
      <c r="AK7" s="24" t="s">
        <v>146</v>
      </c>
      <c r="AL7" s="24" t="s">
        <v>147</v>
      </c>
      <c r="AM7" s="43"/>
      <c r="AP7" s="43"/>
      <c r="AQ7" s="43"/>
      <c r="AR7" s="43"/>
      <c r="AS7" s="43"/>
    </row>
    <row r="8" s="157" customFormat="1" ht="118" customHeight="1" spans="1:45">
      <c r="A8" s="24" t="s">
        <v>139</v>
      </c>
      <c r="B8" s="23" t="s">
        <v>140</v>
      </c>
      <c r="C8" s="25">
        <v>10190110002</v>
      </c>
      <c r="D8" s="24" t="s">
        <v>141</v>
      </c>
      <c r="E8" s="27" t="s">
        <v>148</v>
      </c>
      <c r="F8" s="24" t="s">
        <v>149</v>
      </c>
      <c r="G8" s="24" t="s">
        <v>149</v>
      </c>
      <c r="H8" s="24">
        <v>2019</v>
      </c>
      <c r="I8" s="24" t="s">
        <v>144</v>
      </c>
      <c r="J8" s="27" t="s">
        <v>145</v>
      </c>
      <c r="K8" s="23">
        <v>15109122000</v>
      </c>
      <c r="L8" s="181">
        <v>54.989</v>
      </c>
      <c r="M8" s="182"/>
      <c r="N8" s="182"/>
      <c r="O8" s="182"/>
      <c r="P8" s="182"/>
      <c r="Q8" s="182"/>
      <c r="R8" s="181">
        <v>54.989</v>
      </c>
      <c r="S8" s="43"/>
      <c r="T8" s="43"/>
      <c r="U8" s="43"/>
      <c r="V8" s="43"/>
      <c r="W8" s="43"/>
      <c r="X8" s="43"/>
      <c r="Y8" s="43"/>
      <c r="Z8" s="43"/>
      <c r="AA8" s="24" t="s">
        <v>135</v>
      </c>
      <c r="AB8" s="24" t="s">
        <v>116</v>
      </c>
      <c r="AC8" s="24" t="s">
        <v>116</v>
      </c>
      <c r="AD8" s="24" t="s">
        <v>116</v>
      </c>
      <c r="AE8" s="24" t="s">
        <v>136</v>
      </c>
      <c r="AF8" s="24" t="s">
        <v>136</v>
      </c>
      <c r="AG8" s="24">
        <v>647</v>
      </c>
      <c r="AH8" s="27">
        <v>1579</v>
      </c>
      <c r="AI8" s="24">
        <v>647</v>
      </c>
      <c r="AJ8" s="27">
        <v>1579</v>
      </c>
      <c r="AK8" s="24" t="s">
        <v>146</v>
      </c>
      <c r="AL8" s="24" t="s">
        <v>147</v>
      </c>
      <c r="AM8" s="43"/>
      <c r="AP8" s="43"/>
      <c r="AQ8" s="43"/>
      <c r="AR8" s="43"/>
      <c r="AS8" s="43"/>
    </row>
    <row r="9" s="157" customFormat="1" ht="68" customHeight="1" spans="1:45">
      <c r="A9" s="24" t="s">
        <v>139</v>
      </c>
      <c r="B9" s="23" t="s">
        <v>140</v>
      </c>
      <c r="C9" s="25">
        <v>10190110003</v>
      </c>
      <c r="D9" s="24" t="s">
        <v>141</v>
      </c>
      <c r="E9" s="27" t="s">
        <v>150</v>
      </c>
      <c r="F9" s="24" t="s">
        <v>151</v>
      </c>
      <c r="G9" s="24" t="s">
        <v>151</v>
      </c>
      <c r="H9" s="24">
        <v>2019</v>
      </c>
      <c r="I9" s="24" t="s">
        <v>144</v>
      </c>
      <c r="J9" s="27" t="s">
        <v>145</v>
      </c>
      <c r="K9" s="23">
        <v>15109122000</v>
      </c>
      <c r="L9" s="181">
        <v>47.412</v>
      </c>
      <c r="M9" s="182"/>
      <c r="N9" s="182"/>
      <c r="O9" s="182"/>
      <c r="P9" s="182"/>
      <c r="Q9" s="182"/>
      <c r="R9" s="181">
        <v>47.412</v>
      </c>
      <c r="S9" s="43"/>
      <c r="T9" s="43"/>
      <c r="U9" s="43"/>
      <c r="V9" s="43"/>
      <c r="W9" s="43"/>
      <c r="X9" s="43"/>
      <c r="Y9" s="43"/>
      <c r="Z9" s="43"/>
      <c r="AA9" s="24" t="s">
        <v>135</v>
      </c>
      <c r="AB9" s="24" t="s">
        <v>116</v>
      </c>
      <c r="AC9" s="24" t="s">
        <v>116</v>
      </c>
      <c r="AD9" s="24" t="s">
        <v>116</v>
      </c>
      <c r="AE9" s="24" t="s">
        <v>136</v>
      </c>
      <c r="AF9" s="24" t="s">
        <v>136</v>
      </c>
      <c r="AG9" s="24">
        <v>380</v>
      </c>
      <c r="AH9" s="27">
        <v>832</v>
      </c>
      <c r="AI9" s="24">
        <v>380</v>
      </c>
      <c r="AJ9" s="27">
        <v>832</v>
      </c>
      <c r="AK9" s="24" t="s">
        <v>146</v>
      </c>
      <c r="AL9" s="24" t="s">
        <v>147</v>
      </c>
      <c r="AM9" s="43"/>
      <c r="AP9" s="43"/>
      <c r="AQ9" s="43"/>
      <c r="AR9" s="43"/>
      <c r="AS9" s="43"/>
    </row>
    <row r="10" s="157" customFormat="1" ht="69" customHeight="1" spans="1:45">
      <c r="A10" s="24" t="s">
        <v>139</v>
      </c>
      <c r="B10" s="23" t="s">
        <v>140</v>
      </c>
      <c r="C10" s="25">
        <v>10190110004</v>
      </c>
      <c r="D10" s="24" t="s">
        <v>141</v>
      </c>
      <c r="E10" s="27" t="s">
        <v>152</v>
      </c>
      <c r="F10" s="24" t="s">
        <v>153</v>
      </c>
      <c r="G10" s="24" t="s">
        <v>153</v>
      </c>
      <c r="H10" s="24">
        <v>2019</v>
      </c>
      <c r="I10" s="24" t="s">
        <v>144</v>
      </c>
      <c r="J10" s="27" t="s">
        <v>145</v>
      </c>
      <c r="K10" s="23">
        <v>15109122000</v>
      </c>
      <c r="L10" s="181">
        <v>87.675</v>
      </c>
      <c r="M10" s="182"/>
      <c r="N10" s="182"/>
      <c r="O10" s="182"/>
      <c r="P10" s="182"/>
      <c r="Q10" s="182"/>
      <c r="R10" s="181">
        <v>87.675</v>
      </c>
      <c r="S10" s="43"/>
      <c r="T10" s="43"/>
      <c r="U10" s="43"/>
      <c r="V10" s="43"/>
      <c r="W10" s="43"/>
      <c r="X10" s="43"/>
      <c r="Y10" s="43"/>
      <c r="Z10" s="43"/>
      <c r="AA10" s="24" t="s">
        <v>135</v>
      </c>
      <c r="AB10" s="24" t="s">
        <v>116</v>
      </c>
      <c r="AC10" s="24" t="s">
        <v>116</v>
      </c>
      <c r="AD10" s="24" t="s">
        <v>116</v>
      </c>
      <c r="AE10" s="24" t="s">
        <v>136</v>
      </c>
      <c r="AF10" s="24" t="s">
        <v>136</v>
      </c>
      <c r="AG10" s="24">
        <v>699</v>
      </c>
      <c r="AH10" s="27">
        <v>1741</v>
      </c>
      <c r="AI10" s="24">
        <v>699</v>
      </c>
      <c r="AJ10" s="27">
        <v>1741</v>
      </c>
      <c r="AK10" s="24" t="s">
        <v>146</v>
      </c>
      <c r="AL10" s="24" t="s">
        <v>147</v>
      </c>
      <c r="AM10" s="43"/>
      <c r="AP10" s="43"/>
      <c r="AQ10" s="43"/>
      <c r="AR10" s="43"/>
      <c r="AS10" s="43"/>
    </row>
    <row r="11" s="157" customFormat="1" ht="87" customHeight="1" spans="1:45">
      <c r="A11" s="24" t="s">
        <v>139</v>
      </c>
      <c r="B11" s="23" t="s">
        <v>140</v>
      </c>
      <c r="C11" s="25">
        <v>10190110005</v>
      </c>
      <c r="D11" s="24" t="s">
        <v>141</v>
      </c>
      <c r="E11" s="27" t="s">
        <v>154</v>
      </c>
      <c r="F11" s="24" t="s">
        <v>155</v>
      </c>
      <c r="G11" s="24" t="s">
        <v>155</v>
      </c>
      <c r="H11" s="24">
        <v>2019</v>
      </c>
      <c r="I11" s="24" t="s">
        <v>144</v>
      </c>
      <c r="J11" s="27" t="s">
        <v>145</v>
      </c>
      <c r="K11" s="23">
        <v>15109122000</v>
      </c>
      <c r="L11" s="181">
        <v>64.43</v>
      </c>
      <c r="M11" s="182"/>
      <c r="N11" s="182"/>
      <c r="O11" s="182"/>
      <c r="P11" s="182"/>
      <c r="Q11" s="182"/>
      <c r="R11" s="181">
        <v>64.43</v>
      </c>
      <c r="S11" s="43"/>
      <c r="T11" s="43"/>
      <c r="U11" s="43"/>
      <c r="V11" s="43"/>
      <c r="W11" s="43"/>
      <c r="X11" s="43"/>
      <c r="Y11" s="43"/>
      <c r="Z11" s="43"/>
      <c r="AA11" s="24" t="s">
        <v>135</v>
      </c>
      <c r="AB11" s="24" t="s">
        <v>116</v>
      </c>
      <c r="AC11" s="24" t="s">
        <v>116</v>
      </c>
      <c r="AD11" s="24" t="s">
        <v>116</v>
      </c>
      <c r="AE11" s="24" t="s">
        <v>136</v>
      </c>
      <c r="AF11" s="24" t="s">
        <v>136</v>
      </c>
      <c r="AG11" s="24">
        <v>426</v>
      </c>
      <c r="AH11" s="27">
        <v>852</v>
      </c>
      <c r="AI11" s="24">
        <v>426</v>
      </c>
      <c r="AJ11" s="27">
        <v>852</v>
      </c>
      <c r="AK11" s="24" t="s">
        <v>146</v>
      </c>
      <c r="AL11" s="24" t="s">
        <v>147</v>
      </c>
      <c r="AM11" s="43"/>
      <c r="AP11" s="43"/>
      <c r="AQ11" s="43"/>
      <c r="AR11" s="43"/>
      <c r="AS11" s="43"/>
    </row>
    <row r="12" s="157" customFormat="1" ht="74" customHeight="1" spans="1:45">
      <c r="A12" s="24" t="s">
        <v>139</v>
      </c>
      <c r="B12" s="23" t="s">
        <v>140</v>
      </c>
      <c r="C12" s="25">
        <v>10190110006</v>
      </c>
      <c r="D12" s="24" t="s">
        <v>141</v>
      </c>
      <c r="E12" s="27" t="s">
        <v>156</v>
      </c>
      <c r="F12" s="24" t="s">
        <v>157</v>
      </c>
      <c r="G12" s="24" t="s">
        <v>157</v>
      </c>
      <c r="H12" s="24">
        <v>2019</v>
      </c>
      <c r="I12" s="24" t="s">
        <v>144</v>
      </c>
      <c r="J12" s="27" t="s">
        <v>145</v>
      </c>
      <c r="K12" s="23">
        <v>15109122000</v>
      </c>
      <c r="L12" s="181">
        <v>121.6</v>
      </c>
      <c r="M12" s="182"/>
      <c r="N12" s="182"/>
      <c r="O12" s="182"/>
      <c r="P12" s="182"/>
      <c r="Q12" s="182"/>
      <c r="R12" s="181">
        <v>121.6</v>
      </c>
      <c r="S12" s="43"/>
      <c r="T12" s="43"/>
      <c r="U12" s="43"/>
      <c r="V12" s="43"/>
      <c r="W12" s="43"/>
      <c r="X12" s="43"/>
      <c r="Y12" s="43"/>
      <c r="Z12" s="43"/>
      <c r="AA12" s="24" t="s">
        <v>135</v>
      </c>
      <c r="AB12" s="24" t="s">
        <v>116</v>
      </c>
      <c r="AC12" s="24" t="s">
        <v>116</v>
      </c>
      <c r="AD12" s="24" t="s">
        <v>116</v>
      </c>
      <c r="AE12" s="24" t="s">
        <v>136</v>
      </c>
      <c r="AF12" s="24" t="s">
        <v>136</v>
      </c>
      <c r="AG12" s="24">
        <v>727</v>
      </c>
      <c r="AH12" s="27">
        <v>1650</v>
      </c>
      <c r="AI12" s="24">
        <v>727</v>
      </c>
      <c r="AJ12" s="27">
        <v>1650</v>
      </c>
      <c r="AK12" s="24" t="s">
        <v>146</v>
      </c>
      <c r="AL12" s="24" t="s">
        <v>147</v>
      </c>
      <c r="AM12" s="43"/>
      <c r="AP12" s="43"/>
      <c r="AQ12" s="43"/>
      <c r="AR12" s="43"/>
      <c r="AS12" s="43"/>
    </row>
    <row r="13" s="157" customFormat="1" ht="72" customHeight="1" spans="1:16383">
      <c r="A13" s="24" t="s">
        <v>139</v>
      </c>
      <c r="B13" s="23" t="s">
        <v>140</v>
      </c>
      <c r="C13" s="25">
        <v>10190110007</v>
      </c>
      <c r="D13" s="24" t="s">
        <v>141</v>
      </c>
      <c r="E13" s="27" t="s">
        <v>158</v>
      </c>
      <c r="F13" s="24" t="s">
        <v>149</v>
      </c>
      <c r="G13" s="24" t="s">
        <v>149</v>
      </c>
      <c r="H13" s="24" t="s">
        <v>159</v>
      </c>
      <c r="I13" s="46" t="s">
        <v>144</v>
      </c>
      <c r="J13" s="24" t="s">
        <v>160</v>
      </c>
      <c r="K13" s="23">
        <v>13772379199</v>
      </c>
      <c r="L13" s="181">
        <v>0.52</v>
      </c>
      <c r="M13" s="182"/>
      <c r="N13" s="182"/>
      <c r="O13" s="182"/>
      <c r="P13" s="182"/>
      <c r="Q13" s="182"/>
      <c r="R13" s="181">
        <v>0.52</v>
      </c>
      <c r="S13" s="43"/>
      <c r="T13" s="43"/>
      <c r="U13" s="43"/>
      <c r="V13" s="43"/>
      <c r="W13" s="43"/>
      <c r="X13" s="43"/>
      <c r="Y13" s="43"/>
      <c r="Z13" s="43"/>
      <c r="AA13" s="24" t="s">
        <v>135</v>
      </c>
      <c r="AB13" s="24" t="s">
        <v>116</v>
      </c>
      <c r="AC13" s="24" t="s">
        <v>116</v>
      </c>
      <c r="AD13" s="24" t="s">
        <v>116</v>
      </c>
      <c r="AE13" s="24" t="s">
        <v>136</v>
      </c>
      <c r="AF13" s="24" t="s">
        <v>136</v>
      </c>
      <c r="AG13" s="24">
        <v>53</v>
      </c>
      <c r="AH13" s="24">
        <v>127</v>
      </c>
      <c r="AI13" s="24">
        <v>53</v>
      </c>
      <c r="AJ13" s="24">
        <v>127</v>
      </c>
      <c r="AK13" s="24" t="s">
        <v>146</v>
      </c>
      <c r="AL13" s="46" t="s">
        <v>147</v>
      </c>
      <c r="AM13" s="43"/>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c r="IN13" s="190"/>
      <c r="IO13" s="190"/>
      <c r="IP13" s="190"/>
      <c r="IQ13" s="190"/>
      <c r="IR13" s="190"/>
      <c r="IS13" s="190"/>
      <c r="IT13" s="190"/>
      <c r="IU13" s="190"/>
      <c r="IV13" s="190"/>
      <c r="IW13" s="190"/>
      <c r="IX13" s="190"/>
      <c r="IY13" s="190"/>
      <c r="IZ13" s="190"/>
      <c r="JA13" s="190"/>
      <c r="JB13" s="190"/>
      <c r="JC13" s="190"/>
      <c r="JD13" s="190"/>
      <c r="JE13" s="190"/>
      <c r="JF13" s="190"/>
      <c r="JG13" s="190"/>
      <c r="JH13" s="190"/>
      <c r="JI13" s="190"/>
      <c r="JJ13" s="190"/>
      <c r="JK13" s="190"/>
      <c r="JL13" s="190"/>
      <c r="JM13" s="190"/>
      <c r="JN13" s="190"/>
      <c r="JO13" s="190"/>
      <c r="JP13" s="190"/>
      <c r="JQ13" s="190"/>
      <c r="JR13" s="190"/>
      <c r="JS13" s="190"/>
      <c r="JT13" s="190"/>
      <c r="JU13" s="190"/>
      <c r="JV13" s="190"/>
      <c r="JW13" s="190"/>
      <c r="JX13" s="190"/>
      <c r="JY13" s="190"/>
      <c r="JZ13" s="190"/>
      <c r="KA13" s="190"/>
      <c r="KB13" s="190"/>
      <c r="KC13" s="190"/>
      <c r="KD13" s="190"/>
      <c r="KE13" s="190"/>
      <c r="KF13" s="190"/>
      <c r="KG13" s="190"/>
      <c r="KH13" s="190"/>
      <c r="KI13" s="190"/>
      <c r="KJ13" s="190"/>
      <c r="KK13" s="190"/>
      <c r="KL13" s="190"/>
      <c r="KM13" s="190"/>
      <c r="KN13" s="190"/>
      <c r="KO13" s="190"/>
      <c r="KP13" s="190"/>
      <c r="KQ13" s="190"/>
      <c r="KR13" s="190"/>
      <c r="KS13" s="190"/>
      <c r="KT13" s="190"/>
      <c r="KU13" s="190"/>
      <c r="KV13" s="190"/>
      <c r="KW13" s="190"/>
      <c r="KX13" s="190"/>
      <c r="KY13" s="190"/>
      <c r="KZ13" s="190"/>
      <c r="LA13" s="190"/>
      <c r="LB13" s="190"/>
      <c r="LC13" s="190"/>
      <c r="LD13" s="190"/>
      <c r="LE13" s="190"/>
      <c r="LF13" s="190"/>
      <c r="LG13" s="190"/>
      <c r="LH13" s="190"/>
      <c r="LI13" s="190"/>
      <c r="LJ13" s="190"/>
      <c r="LK13" s="190"/>
      <c r="LL13" s="190"/>
      <c r="LM13" s="190"/>
      <c r="LN13" s="190"/>
      <c r="LO13" s="190"/>
      <c r="LP13" s="190"/>
      <c r="LQ13" s="190"/>
      <c r="LR13" s="190"/>
      <c r="LS13" s="190"/>
      <c r="LT13" s="190"/>
      <c r="LU13" s="190"/>
      <c r="LV13" s="190"/>
      <c r="LW13" s="190"/>
      <c r="LX13" s="190"/>
      <c r="LY13" s="190"/>
      <c r="LZ13" s="190"/>
      <c r="MA13" s="190"/>
      <c r="MB13" s="190"/>
      <c r="MC13" s="190"/>
      <c r="MD13" s="190"/>
      <c r="ME13" s="190"/>
      <c r="MF13" s="190"/>
      <c r="MG13" s="190"/>
      <c r="MH13" s="190"/>
      <c r="MI13" s="190"/>
      <c r="MJ13" s="190"/>
      <c r="MK13" s="190"/>
      <c r="ML13" s="190"/>
      <c r="MM13" s="190"/>
      <c r="MN13" s="190"/>
      <c r="MO13" s="190"/>
      <c r="MP13" s="190"/>
      <c r="MQ13" s="190"/>
      <c r="MR13" s="190"/>
      <c r="MS13" s="190"/>
      <c r="MT13" s="190"/>
      <c r="MU13" s="190"/>
      <c r="MV13" s="190"/>
      <c r="MW13" s="190"/>
      <c r="MX13" s="190"/>
      <c r="MY13" s="190"/>
      <c r="MZ13" s="190"/>
      <c r="NA13" s="190"/>
      <c r="NB13" s="190"/>
      <c r="NC13" s="190"/>
      <c r="ND13" s="190"/>
      <c r="NE13" s="190"/>
      <c r="NF13" s="190"/>
      <c r="NG13" s="190"/>
      <c r="NH13" s="190"/>
      <c r="NI13" s="190"/>
      <c r="NJ13" s="190"/>
      <c r="NK13" s="190"/>
      <c r="NL13" s="190"/>
      <c r="NM13" s="190"/>
      <c r="NN13" s="190"/>
      <c r="NO13" s="190"/>
      <c r="NP13" s="190"/>
      <c r="NQ13" s="190"/>
      <c r="NR13" s="190"/>
      <c r="NS13" s="190"/>
      <c r="NT13" s="190"/>
      <c r="NU13" s="190"/>
      <c r="NV13" s="190"/>
      <c r="NW13" s="190"/>
      <c r="NX13" s="190"/>
      <c r="NY13" s="190"/>
      <c r="NZ13" s="190"/>
      <c r="OA13" s="190"/>
      <c r="OB13" s="190"/>
      <c r="OC13" s="190"/>
      <c r="OD13" s="190"/>
      <c r="OE13" s="190"/>
      <c r="OF13" s="190"/>
      <c r="OG13" s="190"/>
      <c r="OH13" s="190"/>
      <c r="OI13" s="190"/>
      <c r="OJ13" s="190"/>
      <c r="OK13" s="190"/>
      <c r="OL13" s="190"/>
      <c r="OM13" s="190"/>
      <c r="ON13" s="190"/>
      <c r="OO13" s="190"/>
      <c r="OP13" s="190"/>
      <c r="OQ13" s="190"/>
      <c r="OR13" s="190"/>
      <c r="OS13" s="190"/>
      <c r="OT13" s="190"/>
      <c r="OU13" s="190"/>
      <c r="OV13" s="190"/>
      <c r="OW13" s="190"/>
      <c r="OX13" s="190"/>
      <c r="OY13" s="190"/>
      <c r="OZ13" s="190"/>
      <c r="PA13" s="190"/>
      <c r="PB13" s="190"/>
      <c r="PC13" s="190"/>
      <c r="PD13" s="190"/>
      <c r="PE13" s="190"/>
      <c r="PF13" s="190"/>
      <c r="PG13" s="190"/>
      <c r="PH13" s="190"/>
      <c r="PI13" s="190"/>
      <c r="PJ13" s="190"/>
      <c r="PK13" s="190"/>
      <c r="PL13" s="190"/>
      <c r="PM13" s="190"/>
      <c r="PN13" s="190"/>
      <c r="PO13" s="190"/>
      <c r="PP13" s="190"/>
      <c r="PQ13" s="190"/>
      <c r="PR13" s="190"/>
      <c r="PS13" s="190"/>
      <c r="PT13" s="190"/>
      <c r="PU13" s="190"/>
      <c r="PV13" s="190"/>
      <c r="PW13" s="190"/>
      <c r="PX13" s="190"/>
      <c r="PY13" s="190"/>
      <c r="PZ13" s="190"/>
      <c r="QA13" s="190"/>
      <c r="QB13" s="190"/>
      <c r="QC13" s="190"/>
      <c r="QD13" s="190"/>
      <c r="QE13" s="190"/>
      <c r="QF13" s="190"/>
      <c r="QG13" s="190"/>
      <c r="QH13" s="190"/>
      <c r="QI13" s="190"/>
      <c r="QJ13" s="190"/>
      <c r="QK13" s="190"/>
      <c r="QL13" s="190"/>
      <c r="QM13" s="190"/>
      <c r="QN13" s="190"/>
      <c r="QO13" s="190"/>
      <c r="QP13" s="190"/>
      <c r="QQ13" s="190"/>
      <c r="QR13" s="190"/>
      <c r="QS13" s="190"/>
      <c r="QT13" s="190"/>
      <c r="QU13" s="190"/>
      <c r="QV13" s="190"/>
      <c r="QW13" s="190"/>
      <c r="QX13" s="190"/>
      <c r="QY13" s="190"/>
      <c r="QZ13" s="190"/>
      <c r="RA13" s="190"/>
      <c r="RB13" s="190"/>
      <c r="RC13" s="190"/>
      <c r="RD13" s="190"/>
      <c r="RE13" s="190"/>
      <c r="RF13" s="190"/>
      <c r="RG13" s="190"/>
      <c r="RH13" s="190"/>
      <c r="RI13" s="190"/>
      <c r="RJ13" s="190"/>
      <c r="RK13" s="190"/>
      <c r="RL13" s="190"/>
      <c r="RM13" s="190"/>
      <c r="RN13" s="190"/>
      <c r="RO13" s="190"/>
      <c r="RP13" s="190"/>
      <c r="RQ13" s="190"/>
      <c r="RR13" s="190"/>
      <c r="RS13" s="190"/>
      <c r="RT13" s="190"/>
      <c r="RU13" s="190"/>
      <c r="RV13" s="190"/>
      <c r="RW13" s="190"/>
      <c r="RX13" s="190"/>
      <c r="RY13" s="190"/>
      <c r="RZ13" s="190"/>
      <c r="SA13" s="190"/>
      <c r="SB13" s="190"/>
      <c r="SC13" s="190"/>
      <c r="SD13" s="190"/>
      <c r="SE13" s="190"/>
      <c r="SF13" s="190"/>
      <c r="SG13" s="190"/>
      <c r="SH13" s="190"/>
      <c r="SI13" s="190"/>
      <c r="SJ13" s="190"/>
      <c r="SK13" s="190"/>
      <c r="SL13" s="190"/>
      <c r="SM13" s="190"/>
      <c r="SN13" s="190"/>
      <c r="SO13" s="190"/>
      <c r="SP13" s="190"/>
      <c r="SQ13" s="190"/>
      <c r="SR13" s="190"/>
      <c r="SS13" s="190"/>
      <c r="ST13" s="190"/>
      <c r="SU13" s="190"/>
      <c r="SV13" s="190"/>
      <c r="SW13" s="190"/>
      <c r="SX13" s="190"/>
      <c r="SY13" s="190"/>
      <c r="SZ13" s="190"/>
      <c r="TA13" s="190"/>
      <c r="TB13" s="190"/>
      <c r="TC13" s="190"/>
      <c r="TD13" s="190"/>
      <c r="TE13" s="190"/>
      <c r="TF13" s="190"/>
      <c r="TG13" s="190"/>
      <c r="TH13" s="190"/>
      <c r="TI13" s="190"/>
      <c r="TJ13" s="190"/>
      <c r="TK13" s="190"/>
      <c r="TL13" s="190"/>
      <c r="TM13" s="190"/>
      <c r="TN13" s="190"/>
      <c r="TO13" s="190"/>
      <c r="TP13" s="190"/>
      <c r="TQ13" s="190"/>
      <c r="TR13" s="190"/>
      <c r="TS13" s="190"/>
      <c r="TT13" s="190"/>
      <c r="TU13" s="190"/>
      <c r="TV13" s="190"/>
      <c r="TW13" s="190"/>
      <c r="TX13" s="190"/>
      <c r="TY13" s="190"/>
      <c r="TZ13" s="190"/>
      <c r="UA13" s="190"/>
      <c r="UB13" s="190"/>
      <c r="UC13" s="190"/>
      <c r="UD13" s="190"/>
      <c r="UE13" s="190"/>
      <c r="UF13" s="190"/>
      <c r="UG13" s="190"/>
      <c r="UH13" s="190"/>
      <c r="UI13" s="190"/>
      <c r="UJ13" s="190"/>
      <c r="UK13" s="190"/>
      <c r="UL13" s="190"/>
      <c r="UM13" s="190"/>
      <c r="UN13" s="190"/>
      <c r="UO13" s="190"/>
      <c r="UP13" s="190"/>
      <c r="UQ13" s="190"/>
      <c r="UR13" s="190"/>
      <c r="US13" s="190"/>
      <c r="UT13" s="190"/>
      <c r="UU13" s="190"/>
      <c r="UV13" s="190"/>
      <c r="UW13" s="190"/>
      <c r="UX13" s="190"/>
      <c r="UY13" s="190"/>
      <c r="UZ13" s="190"/>
      <c r="VA13" s="190"/>
      <c r="VB13" s="190"/>
      <c r="VC13" s="190"/>
      <c r="VD13" s="190"/>
      <c r="VE13" s="190"/>
      <c r="VF13" s="190"/>
      <c r="VG13" s="190"/>
      <c r="VH13" s="190"/>
      <c r="VI13" s="190"/>
      <c r="VJ13" s="190"/>
      <c r="VK13" s="190"/>
      <c r="VL13" s="190"/>
      <c r="VM13" s="190"/>
      <c r="VN13" s="190"/>
      <c r="VO13" s="190"/>
      <c r="VP13" s="190"/>
      <c r="VQ13" s="190"/>
      <c r="VR13" s="190"/>
      <c r="VS13" s="190"/>
      <c r="VT13" s="190"/>
      <c r="VU13" s="190"/>
      <c r="VV13" s="190"/>
      <c r="VW13" s="190"/>
      <c r="VX13" s="190"/>
      <c r="VY13" s="190"/>
      <c r="VZ13" s="190"/>
      <c r="WA13" s="190"/>
      <c r="WB13" s="190"/>
      <c r="WC13" s="190"/>
      <c r="WD13" s="190"/>
      <c r="WE13" s="190"/>
      <c r="WF13" s="190"/>
      <c r="WG13" s="190"/>
      <c r="WH13" s="190"/>
      <c r="WI13" s="190"/>
      <c r="WJ13" s="190"/>
      <c r="WK13" s="190"/>
      <c r="WL13" s="190"/>
      <c r="WM13" s="190"/>
      <c r="WN13" s="190"/>
      <c r="WO13" s="190"/>
      <c r="WP13" s="190"/>
      <c r="WQ13" s="190"/>
      <c r="WR13" s="190"/>
      <c r="WS13" s="190"/>
      <c r="WT13" s="190"/>
      <c r="WU13" s="190"/>
      <c r="WV13" s="190"/>
      <c r="WW13" s="190"/>
      <c r="WX13" s="190"/>
      <c r="WY13" s="190"/>
      <c r="WZ13" s="190"/>
      <c r="XA13" s="190"/>
      <c r="XB13" s="190"/>
      <c r="XC13" s="190"/>
      <c r="XD13" s="190"/>
      <c r="XE13" s="190"/>
      <c r="XF13" s="190"/>
      <c r="XG13" s="190"/>
      <c r="XH13" s="190"/>
      <c r="XI13" s="190"/>
      <c r="XJ13" s="190"/>
      <c r="XK13" s="190"/>
      <c r="XL13" s="190"/>
      <c r="XM13" s="190"/>
      <c r="XN13" s="190"/>
      <c r="XO13" s="190"/>
      <c r="XP13" s="190"/>
      <c r="XQ13" s="190"/>
      <c r="XR13" s="190"/>
      <c r="XS13" s="190"/>
      <c r="XT13" s="190"/>
      <c r="XU13" s="190"/>
      <c r="XV13" s="190"/>
      <c r="XW13" s="190"/>
      <c r="XX13" s="190"/>
      <c r="XY13" s="190"/>
      <c r="XZ13" s="190"/>
      <c r="YA13" s="190"/>
      <c r="YB13" s="190"/>
      <c r="YC13" s="190"/>
      <c r="YD13" s="190"/>
      <c r="YE13" s="190"/>
      <c r="YF13" s="190"/>
      <c r="YG13" s="190"/>
      <c r="YH13" s="190"/>
      <c r="YI13" s="190"/>
      <c r="YJ13" s="190"/>
      <c r="YK13" s="190"/>
      <c r="YL13" s="190"/>
      <c r="YM13" s="190"/>
      <c r="YN13" s="190"/>
      <c r="YO13" s="190"/>
      <c r="YP13" s="190"/>
      <c r="YQ13" s="190"/>
      <c r="YR13" s="190"/>
      <c r="YS13" s="190"/>
      <c r="YT13" s="190"/>
      <c r="YU13" s="190"/>
      <c r="YV13" s="190"/>
      <c r="YW13" s="190"/>
      <c r="YX13" s="190"/>
      <c r="YY13" s="190"/>
      <c r="YZ13" s="190"/>
      <c r="ZA13" s="190"/>
      <c r="ZB13" s="190"/>
      <c r="ZC13" s="190"/>
      <c r="ZD13" s="190"/>
      <c r="ZE13" s="190"/>
      <c r="ZF13" s="190"/>
      <c r="ZG13" s="190"/>
      <c r="ZH13" s="190"/>
      <c r="ZI13" s="190"/>
      <c r="ZJ13" s="190"/>
      <c r="ZK13" s="190"/>
      <c r="ZL13" s="190"/>
      <c r="ZM13" s="190"/>
      <c r="ZN13" s="190"/>
      <c r="ZO13" s="190"/>
      <c r="ZP13" s="190"/>
      <c r="ZQ13" s="190"/>
      <c r="ZR13" s="190"/>
      <c r="ZS13" s="190"/>
      <c r="ZT13" s="190"/>
      <c r="ZU13" s="190"/>
      <c r="ZV13" s="190"/>
      <c r="ZW13" s="190"/>
      <c r="ZX13" s="190"/>
      <c r="ZY13" s="190"/>
      <c r="ZZ13" s="190"/>
      <c r="AAA13" s="190"/>
      <c r="AAB13" s="190"/>
      <c r="AAC13" s="190"/>
      <c r="AAD13" s="190"/>
      <c r="AAE13" s="190"/>
      <c r="AAF13" s="190"/>
      <c r="AAG13" s="190"/>
      <c r="AAH13" s="190"/>
      <c r="AAI13" s="190"/>
      <c r="AAJ13" s="190"/>
      <c r="AAK13" s="190"/>
      <c r="AAL13" s="190"/>
      <c r="AAM13" s="190"/>
      <c r="AAN13" s="190"/>
      <c r="AAO13" s="190"/>
      <c r="AAP13" s="190"/>
      <c r="AAQ13" s="190"/>
      <c r="AAR13" s="190"/>
      <c r="AAS13" s="190"/>
      <c r="AAT13" s="190"/>
      <c r="AAU13" s="190"/>
      <c r="AAV13" s="190"/>
      <c r="AAW13" s="190"/>
      <c r="AAX13" s="190"/>
      <c r="AAY13" s="190"/>
      <c r="AAZ13" s="190"/>
      <c r="ABA13" s="190"/>
      <c r="ABB13" s="190"/>
      <c r="ABC13" s="190"/>
      <c r="ABD13" s="190"/>
      <c r="ABE13" s="190"/>
      <c r="ABF13" s="190"/>
      <c r="ABG13" s="190"/>
      <c r="ABH13" s="190"/>
      <c r="ABI13" s="190"/>
      <c r="ABJ13" s="190"/>
      <c r="ABK13" s="190"/>
      <c r="ABL13" s="190"/>
      <c r="ABM13" s="190"/>
      <c r="ABN13" s="190"/>
      <c r="ABO13" s="190"/>
      <c r="ABP13" s="190"/>
      <c r="ABQ13" s="190"/>
      <c r="ABR13" s="190"/>
      <c r="ABS13" s="190"/>
      <c r="ABT13" s="190"/>
      <c r="ABU13" s="190"/>
      <c r="ABV13" s="190"/>
      <c r="ABW13" s="190"/>
      <c r="ABX13" s="190"/>
      <c r="ABY13" s="190"/>
      <c r="ABZ13" s="190"/>
      <c r="ACA13" s="190"/>
      <c r="ACB13" s="190"/>
      <c r="ACC13" s="190"/>
      <c r="ACD13" s="190"/>
      <c r="ACE13" s="190"/>
      <c r="ACF13" s="190"/>
      <c r="ACG13" s="190"/>
      <c r="ACH13" s="190"/>
      <c r="ACI13" s="190"/>
      <c r="ACJ13" s="190"/>
      <c r="ACK13" s="190"/>
      <c r="ACL13" s="190"/>
      <c r="ACM13" s="190"/>
      <c r="ACN13" s="190"/>
      <c r="ACO13" s="190"/>
      <c r="ACP13" s="190"/>
      <c r="ACQ13" s="190"/>
      <c r="ACR13" s="190"/>
      <c r="ACS13" s="190"/>
      <c r="ACT13" s="190"/>
      <c r="ACU13" s="190"/>
      <c r="ACV13" s="190"/>
      <c r="ACW13" s="190"/>
      <c r="ACX13" s="190"/>
      <c r="ACY13" s="190"/>
      <c r="ACZ13" s="190"/>
      <c r="ADA13" s="190"/>
      <c r="ADB13" s="190"/>
      <c r="ADC13" s="190"/>
      <c r="ADD13" s="190"/>
      <c r="ADE13" s="190"/>
      <c r="ADF13" s="190"/>
      <c r="ADG13" s="190"/>
      <c r="ADH13" s="190"/>
      <c r="ADI13" s="190"/>
      <c r="ADJ13" s="190"/>
      <c r="ADK13" s="190"/>
      <c r="ADL13" s="190"/>
      <c r="ADM13" s="190"/>
      <c r="ADN13" s="190"/>
      <c r="ADO13" s="190"/>
      <c r="ADP13" s="190"/>
      <c r="ADQ13" s="190"/>
      <c r="ADR13" s="190"/>
      <c r="ADS13" s="190"/>
      <c r="ADT13" s="190"/>
      <c r="ADU13" s="190"/>
      <c r="ADV13" s="190"/>
      <c r="ADW13" s="190"/>
      <c r="ADX13" s="190"/>
      <c r="ADY13" s="190"/>
      <c r="ADZ13" s="190"/>
      <c r="AEA13" s="190"/>
      <c r="AEB13" s="190"/>
      <c r="AEC13" s="190"/>
      <c r="AED13" s="190"/>
      <c r="AEE13" s="190"/>
      <c r="AEF13" s="190"/>
      <c r="AEG13" s="190"/>
      <c r="AEH13" s="190"/>
      <c r="AEI13" s="190"/>
      <c r="AEJ13" s="190"/>
      <c r="AEK13" s="190"/>
      <c r="AEL13" s="190"/>
      <c r="AEM13" s="190"/>
      <c r="AEN13" s="190"/>
      <c r="AEO13" s="190"/>
      <c r="AEP13" s="190"/>
      <c r="AEQ13" s="190"/>
      <c r="AER13" s="190"/>
      <c r="AES13" s="190"/>
      <c r="AET13" s="190"/>
      <c r="AEU13" s="190"/>
      <c r="AEV13" s="190"/>
      <c r="AEW13" s="190"/>
      <c r="AEX13" s="190"/>
      <c r="AEY13" s="190"/>
      <c r="AEZ13" s="190"/>
      <c r="AFA13" s="190"/>
      <c r="AFB13" s="190"/>
      <c r="AFC13" s="190"/>
      <c r="AFD13" s="190"/>
      <c r="AFE13" s="190"/>
      <c r="AFF13" s="190"/>
      <c r="AFG13" s="190"/>
      <c r="AFH13" s="190"/>
      <c r="AFI13" s="190"/>
      <c r="AFJ13" s="190"/>
      <c r="AFK13" s="190"/>
      <c r="AFL13" s="190"/>
      <c r="AFM13" s="190"/>
      <c r="AFN13" s="190"/>
      <c r="AFO13" s="190"/>
      <c r="AFP13" s="190"/>
      <c r="AFQ13" s="190"/>
      <c r="AFR13" s="190"/>
      <c r="AFS13" s="190"/>
      <c r="AFT13" s="190"/>
      <c r="AFU13" s="190"/>
      <c r="AFV13" s="190"/>
      <c r="AFW13" s="190"/>
      <c r="AFX13" s="190"/>
      <c r="AFY13" s="190"/>
      <c r="AFZ13" s="190"/>
      <c r="AGA13" s="190"/>
      <c r="AGB13" s="190"/>
      <c r="AGC13" s="190"/>
      <c r="AGD13" s="190"/>
      <c r="AGE13" s="190"/>
      <c r="AGF13" s="190"/>
      <c r="AGG13" s="190"/>
      <c r="AGH13" s="190"/>
      <c r="AGI13" s="190"/>
      <c r="AGJ13" s="190"/>
      <c r="AGK13" s="190"/>
      <c r="AGL13" s="190"/>
      <c r="AGM13" s="190"/>
      <c r="AGN13" s="190"/>
      <c r="AGO13" s="190"/>
      <c r="AGP13" s="190"/>
      <c r="AGQ13" s="190"/>
      <c r="AGR13" s="190"/>
      <c r="AGS13" s="190"/>
      <c r="AGT13" s="190"/>
      <c r="AGU13" s="190"/>
      <c r="AGV13" s="190"/>
      <c r="AGW13" s="190"/>
      <c r="AGX13" s="190"/>
      <c r="AGY13" s="190"/>
      <c r="AGZ13" s="190"/>
      <c r="AHA13" s="190"/>
      <c r="AHB13" s="190"/>
      <c r="AHC13" s="190"/>
      <c r="AHD13" s="190"/>
      <c r="AHE13" s="190"/>
      <c r="AHF13" s="190"/>
      <c r="AHG13" s="190"/>
      <c r="AHH13" s="190"/>
      <c r="AHI13" s="190"/>
      <c r="AHJ13" s="190"/>
      <c r="AHK13" s="190"/>
      <c r="AHL13" s="190"/>
      <c r="AHM13" s="190"/>
      <c r="AHN13" s="190"/>
      <c r="AHO13" s="190"/>
      <c r="AHP13" s="190"/>
      <c r="AHQ13" s="190"/>
      <c r="AHR13" s="190"/>
      <c r="AHS13" s="190"/>
      <c r="AHT13" s="190"/>
      <c r="AHU13" s="190"/>
      <c r="AHV13" s="190"/>
      <c r="AHW13" s="190"/>
      <c r="AHX13" s="190"/>
      <c r="AHY13" s="190"/>
      <c r="AHZ13" s="190"/>
      <c r="AIA13" s="190"/>
      <c r="AIB13" s="190"/>
      <c r="AIC13" s="190"/>
      <c r="AID13" s="190"/>
      <c r="AIE13" s="190"/>
      <c r="AIF13" s="190"/>
      <c r="AIG13" s="190"/>
      <c r="AIH13" s="190"/>
      <c r="AII13" s="190"/>
      <c r="AIJ13" s="190"/>
      <c r="AIK13" s="190"/>
      <c r="AIL13" s="190"/>
      <c r="AIM13" s="190"/>
      <c r="AIN13" s="190"/>
      <c r="AIO13" s="190"/>
      <c r="AIP13" s="190"/>
      <c r="AIQ13" s="190"/>
      <c r="AIR13" s="190"/>
      <c r="AIS13" s="190"/>
      <c r="AIT13" s="190"/>
      <c r="AIU13" s="190"/>
      <c r="AIV13" s="190"/>
      <c r="AIW13" s="190"/>
      <c r="AIX13" s="190"/>
      <c r="AIY13" s="190"/>
      <c r="AIZ13" s="190"/>
      <c r="AJA13" s="190"/>
      <c r="AJB13" s="190"/>
      <c r="AJC13" s="190"/>
      <c r="AJD13" s="190"/>
      <c r="AJE13" s="190"/>
      <c r="AJF13" s="190"/>
      <c r="AJG13" s="190"/>
      <c r="AJH13" s="190"/>
      <c r="AJI13" s="190"/>
      <c r="AJJ13" s="190"/>
      <c r="AJK13" s="190"/>
      <c r="AJL13" s="190"/>
      <c r="AJM13" s="190"/>
      <c r="AJN13" s="190"/>
      <c r="AJO13" s="190"/>
      <c r="AJP13" s="190"/>
      <c r="AJQ13" s="190"/>
      <c r="AJR13" s="190"/>
      <c r="AJS13" s="190"/>
      <c r="AJT13" s="190"/>
      <c r="AJU13" s="190"/>
      <c r="AJV13" s="190"/>
      <c r="AJW13" s="190"/>
      <c r="AJX13" s="190"/>
      <c r="AJY13" s="190"/>
      <c r="AJZ13" s="190"/>
      <c r="AKA13" s="190"/>
      <c r="AKB13" s="190"/>
      <c r="AKC13" s="190"/>
      <c r="AKD13" s="190"/>
      <c r="AKE13" s="190"/>
      <c r="AKF13" s="190"/>
      <c r="AKG13" s="190"/>
      <c r="AKH13" s="190"/>
      <c r="AKI13" s="190"/>
      <c r="AKJ13" s="190"/>
      <c r="AKK13" s="190"/>
      <c r="AKL13" s="190"/>
      <c r="AKM13" s="190"/>
      <c r="AKN13" s="190"/>
      <c r="AKO13" s="190"/>
      <c r="AKP13" s="190"/>
      <c r="AKQ13" s="190"/>
      <c r="AKR13" s="190"/>
      <c r="AKS13" s="190"/>
      <c r="AKT13" s="190"/>
      <c r="AKU13" s="190"/>
      <c r="AKV13" s="190"/>
      <c r="AKW13" s="190"/>
      <c r="AKX13" s="190"/>
      <c r="AKY13" s="190"/>
      <c r="AKZ13" s="190"/>
      <c r="ALA13" s="190"/>
      <c r="ALB13" s="190"/>
      <c r="ALC13" s="190"/>
      <c r="ALD13" s="190"/>
      <c r="ALE13" s="190"/>
      <c r="ALF13" s="190"/>
      <c r="ALG13" s="190"/>
      <c r="ALH13" s="190"/>
      <c r="ALI13" s="190"/>
      <c r="ALJ13" s="190"/>
      <c r="ALK13" s="190"/>
      <c r="ALL13" s="190"/>
      <c r="ALM13" s="190"/>
      <c r="ALN13" s="190"/>
      <c r="ALO13" s="190"/>
      <c r="ALP13" s="190"/>
      <c r="ALQ13" s="190"/>
      <c r="ALR13" s="190"/>
      <c r="ALS13" s="190"/>
      <c r="ALT13" s="190"/>
      <c r="ALU13" s="190"/>
      <c r="ALV13" s="190"/>
      <c r="ALW13" s="190"/>
      <c r="ALX13" s="190"/>
      <c r="ALY13" s="190"/>
      <c r="ALZ13" s="190"/>
      <c r="AMA13" s="190"/>
      <c r="AMB13" s="190"/>
      <c r="AMC13" s="190"/>
      <c r="AMD13" s="190"/>
      <c r="AME13" s="190"/>
      <c r="AMF13" s="190"/>
      <c r="AMG13" s="190"/>
      <c r="AMH13" s="190"/>
      <c r="AMI13" s="190"/>
      <c r="AMJ13" s="190"/>
      <c r="AMK13" s="190"/>
      <c r="AML13" s="190"/>
      <c r="AMM13" s="190"/>
      <c r="AMN13" s="190"/>
      <c r="AMO13" s="190"/>
      <c r="AMP13" s="190"/>
      <c r="AMQ13" s="190"/>
      <c r="AMR13" s="190"/>
      <c r="AMS13" s="190"/>
      <c r="AMT13" s="190"/>
      <c r="AMU13" s="190"/>
      <c r="AMV13" s="190"/>
      <c r="AMW13" s="190"/>
      <c r="AMX13" s="190"/>
      <c r="AMY13" s="190"/>
      <c r="AMZ13" s="190"/>
      <c r="ANA13" s="190"/>
      <c r="ANB13" s="190"/>
      <c r="ANC13" s="190"/>
      <c r="AND13" s="190"/>
      <c r="ANE13" s="190"/>
      <c r="ANF13" s="190"/>
      <c r="ANG13" s="190"/>
      <c r="ANH13" s="190"/>
      <c r="ANI13" s="190"/>
      <c r="ANJ13" s="190"/>
      <c r="ANK13" s="190"/>
      <c r="ANL13" s="190"/>
      <c r="ANM13" s="190"/>
      <c r="ANN13" s="190"/>
      <c r="ANO13" s="190"/>
      <c r="ANP13" s="190"/>
      <c r="ANQ13" s="190"/>
      <c r="ANR13" s="190"/>
      <c r="ANS13" s="190"/>
      <c r="ANT13" s="190"/>
      <c r="ANU13" s="190"/>
      <c r="ANV13" s="190"/>
      <c r="ANW13" s="190"/>
      <c r="ANX13" s="190"/>
      <c r="ANY13" s="190"/>
      <c r="ANZ13" s="190"/>
      <c r="AOA13" s="190"/>
      <c r="AOB13" s="190"/>
      <c r="AOC13" s="190"/>
      <c r="AOD13" s="190"/>
      <c r="AOE13" s="190"/>
      <c r="AOF13" s="190"/>
      <c r="AOG13" s="190"/>
      <c r="AOH13" s="190"/>
      <c r="AOI13" s="190"/>
      <c r="AOJ13" s="190"/>
      <c r="AOK13" s="190"/>
      <c r="AOL13" s="190"/>
      <c r="AOM13" s="190"/>
      <c r="AON13" s="190"/>
      <c r="AOO13" s="190"/>
      <c r="AOP13" s="190"/>
      <c r="AOQ13" s="190"/>
      <c r="AOR13" s="190"/>
      <c r="AOS13" s="190"/>
      <c r="AOT13" s="190"/>
      <c r="AOU13" s="190"/>
      <c r="AOV13" s="190"/>
      <c r="AOW13" s="190"/>
      <c r="AOX13" s="190"/>
      <c r="AOY13" s="190"/>
      <c r="AOZ13" s="190"/>
      <c r="APA13" s="190"/>
      <c r="APB13" s="190"/>
      <c r="APC13" s="190"/>
      <c r="APD13" s="190"/>
      <c r="APE13" s="190"/>
      <c r="APF13" s="190"/>
      <c r="APG13" s="190"/>
      <c r="APH13" s="190"/>
      <c r="API13" s="190"/>
      <c r="APJ13" s="190"/>
      <c r="APK13" s="190"/>
      <c r="APL13" s="190"/>
      <c r="APM13" s="190"/>
      <c r="APN13" s="190"/>
      <c r="APO13" s="190"/>
      <c r="APP13" s="190"/>
      <c r="APQ13" s="190"/>
      <c r="APR13" s="190"/>
      <c r="APS13" s="190"/>
      <c r="APT13" s="190"/>
      <c r="APU13" s="190"/>
      <c r="APV13" s="190"/>
      <c r="APW13" s="190"/>
      <c r="APX13" s="190"/>
      <c r="APY13" s="190"/>
      <c r="APZ13" s="190"/>
      <c r="AQA13" s="190"/>
      <c r="AQB13" s="190"/>
      <c r="AQC13" s="190"/>
      <c r="AQD13" s="190"/>
      <c r="AQE13" s="190"/>
      <c r="AQF13" s="190"/>
      <c r="AQG13" s="190"/>
      <c r="AQH13" s="190"/>
      <c r="AQI13" s="190"/>
      <c r="AQJ13" s="190"/>
      <c r="AQK13" s="190"/>
      <c r="AQL13" s="190"/>
      <c r="AQM13" s="190"/>
      <c r="AQN13" s="190"/>
      <c r="AQO13" s="190"/>
      <c r="AQP13" s="190"/>
      <c r="AQQ13" s="190"/>
      <c r="AQR13" s="190"/>
      <c r="AQS13" s="190"/>
      <c r="AQT13" s="190"/>
      <c r="AQU13" s="190"/>
      <c r="AQV13" s="190"/>
      <c r="AQW13" s="190"/>
      <c r="AQX13" s="190"/>
      <c r="AQY13" s="190"/>
      <c r="AQZ13" s="190"/>
      <c r="ARA13" s="190"/>
      <c r="ARB13" s="190"/>
      <c r="ARC13" s="190"/>
      <c r="ARD13" s="190"/>
      <c r="ARE13" s="190"/>
      <c r="ARF13" s="190"/>
      <c r="ARG13" s="190"/>
      <c r="ARH13" s="190"/>
      <c r="ARI13" s="190"/>
      <c r="ARJ13" s="190"/>
      <c r="ARK13" s="190"/>
      <c r="ARL13" s="190"/>
      <c r="ARM13" s="190"/>
      <c r="ARN13" s="190"/>
      <c r="ARO13" s="190"/>
      <c r="ARP13" s="190"/>
      <c r="ARQ13" s="190"/>
      <c r="ARR13" s="190"/>
      <c r="ARS13" s="190"/>
      <c r="ART13" s="190"/>
      <c r="ARU13" s="190"/>
      <c r="ARV13" s="190"/>
      <c r="ARW13" s="190"/>
      <c r="ARX13" s="190"/>
      <c r="ARY13" s="190"/>
      <c r="ARZ13" s="190"/>
      <c r="ASA13" s="190"/>
      <c r="ASB13" s="190"/>
      <c r="ASC13" s="190"/>
      <c r="ASD13" s="190"/>
      <c r="ASE13" s="190"/>
      <c r="ASF13" s="190"/>
      <c r="ASG13" s="190"/>
      <c r="ASH13" s="190"/>
      <c r="ASI13" s="190"/>
      <c r="ASJ13" s="190"/>
      <c r="ASK13" s="190"/>
      <c r="ASL13" s="190"/>
      <c r="ASM13" s="190"/>
      <c r="ASN13" s="190"/>
      <c r="ASO13" s="190"/>
      <c r="ASP13" s="190"/>
      <c r="ASQ13" s="190"/>
      <c r="ASR13" s="190"/>
      <c r="ASS13" s="190"/>
      <c r="AST13" s="190"/>
      <c r="ASU13" s="190"/>
      <c r="ASV13" s="190"/>
      <c r="ASW13" s="190"/>
      <c r="ASX13" s="190"/>
      <c r="ASY13" s="190"/>
      <c r="ASZ13" s="190"/>
      <c r="ATA13" s="190"/>
      <c r="ATB13" s="190"/>
      <c r="ATC13" s="190"/>
      <c r="ATD13" s="190"/>
      <c r="ATE13" s="190"/>
      <c r="ATF13" s="190"/>
      <c r="ATG13" s="190"/>
      <c r="ATH13" s="190"/>
      <c r="ATI13" s="190"/>
      <c r="ATJ13" s="190"/>
      <c r="ATK13" s="190"/>
      <c r="ATL13" s="190"/>
      <c r="ATM13" s="190"/>
      <c r="ATN13" s="190"/>
      <c r="ATO13" s="190"/>
      <c r="ATP13" s="190"/>
      <c r="ATQ13" s="190"/>
      <c r="ATR13" s="190"/>
      <c r="ATS13" s="190"/>
      <c r="ATT13" s="190"/>
      <c r="ATU13" s="190"/>
      <c r="ATV13" s="190"/>
      <c r="ATW13" s="190"/>
      <c r="ATX13" s="190"/>
      <c r="ATY13" s="190"/>
      <c r="ATZ13" s="190"/>
      <c r="AUA13" s="190"/>
      <c r="AUB13" s="190"/>
      <c r="AUC13" s="190"/>
      <c r="AUD13" s="190"/>
      <c r="AUE13" s="190"/>
      <c r="AUF13" s="190"/>
      <c r="AUG13" s="190"/>
      <c r="AUH13" s="190"/>
      <c r="AUI13" s="190"/>
      <c r="AUJ13" s="190"/>
      <c r="AUK13" s="190"/>
      <c r="AUL13" s="190"/>
      <c r="AUM13" s="190"/>
      <c r="AUN13" s="190"/>
      <c r="AUO13" s="190"/>
      <c r="AUP13" s="190"/>
      <c r="AUQ13" s="190"/>
      <c r="AUR13" s="190"/>
      <c r="AUS13" s="190"/>
      <c r="AUT13" s="190"/>
      <c r="AUU13" s="190"/>
      <c r="AUV13" s="190"/>
      <c r="AUW13" s="190"/>
      <c r="AUX13" s="190"/>
      <c r="AUY13" s="190"/>
      <c r="AUZ13" s="190"/>
      <c r="AVA13" s="190"/>
      <c r="AVB13" s="190"/>
      <c r="AVC13" s="190"/>
      <c r="AVD13" s="190"/>
      <c r="AVE13" s="190"/>
      <c r="AVF13" s="190"/>
      <c r="AVG13" s="190"/>
      <c r="AVH13" s="190"/>
      <c r="AVI13" s="190"/>
      <c r="AVJ13" s="190"/>
      <c r="AVK13" s="190"/>
      <c r="AVL13" s="190"/>
      <c r="AVM13" s="190"/>
      <c r="AVN13" s="190"/>
      <c r="AVO13" s="190"/>
      <c r="AVP13" s="190"/>
      <c r="AVQ13" s="190"/>
      <c r="AVR13" s="190"/>
      <c r="AVS13" s="190"/>
      <c r="AVT13" s="190"/>
      <c r="AVU13" s="190"/>
      <c r="AVV13" s="190"/>
      <c r="AVW13" s="190"/>
      <c r="AVX13" s="190"/>
      <c r="AVY13" s="190"/>
      <c r="AVZ13" s="190"/>
      <c r="AWA13" s="190"/>
      <c r="AWB13" s="190"/>
      <c r="AWC13" s="190"/>
      <c r="AWD13" s="190"/>
      <c r="AWE13" s="190"/>
      <c r="AWF13" s="190"/>
      <c r="AWG13" s="190"/>
      <c r="AWH13" s="190"/>
      <c r="AWI13" s="190"/>
      <c r="AWJ13" s="190"/>
      <c r="AWK13" s="190"/>
      <c r="AWL13" s="190"/>
      <c r="AWM13" s="190"/>
      <c r="AWN13" s="190"/>
      <c r="AWO13" s="190"/>
      <c r="AWP13" s="190"/>
      <c r="AWQ13" s="190"/>
      <c r="AWR13" s="190"/>
      <c r="AWS13" s="190"/>
      <c r="AWT13" s="190"/>
      <c r="AWU13" s="190"/>
      <c r="AWV13" s="190"/>
      <c r="AWW13" s="190"/>
      <c r="AWX13" s="190"/>
      <c r="AWY13" s="190"/>
      <c r="AWZ13" s="190"/>
      <c r="AXA13" s="190"/>
      <c r="AXB13" s="190"/>
      <c r="AXC13" s="190"/>
      <c r="AXD13" s="190"/>
      <c r="AXE13" s="190"/>
      <c r="AXF13" s="190"/>
      <c r="AXG13" s="190"/>
      <c r="AXH13" s="190"/>
      <c r="AXI13" s="190"/>
      <c r="AXJ13" s="190"/>
      <c r="AXK13" s="190"/>
      <c r="AXL13" s="190"/>
      <c r="AXM13" s="190"/>
      <c r="AXN13" s="190"/>
      <c r="AXO13" s="190"/>
      <c r="AXP13" s="190"/>
      <c r="AXQ13" s="190"/>
      <c r="AXR13" s="190"/>
      <c r="AXS13" s="190"/>
      <c r="AXT13" s="190"/>
      <c r="AXU13" s="190"/>
      <c r="AXV13" s="190"/>
      <c r="AXW13" s="190"/>
      <c r="AXX13" s="190"/>
      <c r="AXY13" s="190"/>
      <c r="AXZ13" s="190"/>
      <c r="AYA13" s="190"/>
      <c r="AYB13" s="190"/>
      <c r="AYC13" s="190"/>
      <c r="AYD13" s="190"/>
      <c r="AYE13" s="190"/>
      <c r="AYF13" s="190"/>
      <c r="AYG13" s="190"/>
      <c r="AYH13" s="190"/>
      <c r="AYI13" s="190"/>
      <c r="AYJ13" s="190"/>
      <c r="AYK13" s="190"/>
      <c r="AYL13" s="190"/>
      <c r="AYM13" s="190"/>
      <c r="AYN13" s="190"/>
      <c r="AYO13" s="190"/>
      <c r="AYP13" s="190"/>
      <c r="AYQ13" s="190"/>
      <c r="AYR13" s="190"/>
      <c r="AYS13" s="190"/>
      <c r="AYT13" s="190"/>
      <c r="AYU13" s="190"/>
      <c r="AYV13" s="190"/>
      <c r="AYW13" s="190"/>
      <c r="AYX13" s="190"/>
      <c r="AYY13" s="190"/>
      <c r="AYZ13" s="190"/>
      <c r="AZA13" s="190"/>
      <c r="AZB13" s="190"/>
      <c r="AZC13" s="190"/>
      <c r="AZD13" s="190"/>
      <c r="AZE13" s="190"/>
      <c r="AZF13" s="190"/>
      <c r="AZG13" s="190"/>
      <c r="AZH13" s="190"/>
      <c r="AZI13" s="190"/>
      <c r="AZJ13" s="190"/>
      <c r="AZK13" s="190"/>
      <c r="AZL13" s="190"/>
      <c r="AZM13" s="190"/>
      <c r="AZN13" s="190"/>
      <c r="AZO13" s="190"/>
      <c r="AZP13" s="190"/>
      <c r="AZQ13" s="190"/>
      <c r="AZR13" s="190"/>
      <c r="AZS13" s="190"/>
      <c r="AZT13" s="190"/>
      <c r="AZU13" s="190"/>
      <c r="AZV13" s="190"/>
      <c r="AZW13" s="190"/>
      <c r="AZX13" s="190"/>
      <c r="AZY13" s="190"/>
      <c r="AZZ13" s="190"/>
      <c r="BAA13" s="190"/>
      <c r="BAB13" s="190"/>
      <c r="BAC13" s="190"/>
      <c r="BAD13" s="190"/>
      <c r="BAE13" s="190"/>
      <c r="BAF13" s="190"/>
      <c r="BAG13" s="190"/>
      <c r="BAH13" s="190"/>
      <c r="BAI13" s="190"/>
      <c r="BAJ13" s="190"/>
      <c r="BAK13" s="190"/>
      <c r="BAL13" s="190"/>
      <c r="BAM13" s="190"/>
      <c r="BAN13" s="190"/>
      <c r="BAO13" s="190"/>
      <c r="BAP13" s="190"/>
      <c r="BAQ13" s="190"/>
      <c r="BAR13" s="190"/>
      <c r="BAS13" s="190"/>
      <c r="BAT13" s="190"/>
      <c r="BAU13" s="190"/>
      <c r="BAV13" s="190"/>
      <c r="BAW13" s="190"/>
      <c r="BAX13" s="190"/>
      <c r="BAY13" s="190"/>
      <c r="BAZ13" s="190"/>
      <c r="BBA13" s="190"/>
      <c r="BBB13" s="190"/>
      <c r="BBC13" s="190"/>
      <c r="BBD13" s="190"/>
      <c r="BBE13" s="190"/>
      <c r="BBF13" s="190"/>
      <c r="BBG13" s="190"/>
      <c r="BBH13" s="190"/>
      <c r="BBI13" s="190"/>
      <c r="BBJ13" s="190"/>
      <c r="BBK13" s="190"/>
      <c r="BBL13" s="190"/>
      <c r="BBM13" s="190"/>
      <c r="BBN13" s="190"/>
      <c r="BBO13" s="190"/>
      <c r="BBP13" s="190"/>
      <c r="BBQ13" s="190"/>
      <c r="BBR13" s="190"/>
      <c r="BBS13" s="190"/>
      <c r="BBT13" s="190"/>
      <c r="BBU13" s="190"/>
      <c r="BBV13" s="190"/>
      <c r="BBW13" s="190"/>
      <c r="BBX13" s="190"/>
      <c r="BBY13" s="190"/>
      <c r="BBZ13" s="190"/>
      <c r="BCA13" s="190"/>
      <c r="BCB13" s="190"/>
      <c r="BCC13" s="190"/>
      <c r="BCD13" s="190"/>
      <c r="BCE13" s="190"/>
      <c r="BCF13" s="190"/>
      <c r="BCG13" s="190"/>
      <c r="BCH13" s="190"/>
      <c r="BCI13" s="190"/>
      <c r="BCJ13" s="190"/>
      <c r="BCK13" s="190"/>
      <c r="BCL13" s="190"/>
      <c r="BCM13" s="190"/>
      <c r="BCN13" s="190"/>
      <c r="BCO13" s="190"/>
      <c r="BCP13" s="190"/>
      <c r="BCQ13" s="190"/>
      <c r="BCR13" s="190"/>
      <c r="BCS13" s="190"/>
      <c r="BCT13" s="190"/>
      <c r="BCU13" s="190"/>
      <c r="BCV13" s="190"/>
      <c r="BCW13" s="190"/>
      <c r="BCX13" s="190"/>
      <c r="BCY13" s="190"/>
      <c r="BCZ13" s="190"/>
      <c r="BDA13" s="190"/>
      <c r="BDB13" s="190"/>
      <c r="BDC13" s="190"/>
      <c r="BDD13" s="190"/>
      <c r="BDE13" s="190"/>
      <c r="BDF13" s="190"/>
      <c r="BDG13" s="190"/>
      <c r="BDH13" s="190"/>
      <c r="BDI13" s="190"/>
      <c r="BDJ13" s="190"/>
      <c r="BDK13" s="190"/>
      <c r="BDL13" s="190"/>
      <c r="BDM13" s="190"/>
      <c r="BDN13" s="190"/>
      <c r="BDO13" s="190"/>
      <c r="BDP13" s="190"/>
      <c r="BDQ13" s="190"/>
      <c r="BDR13" s="190"/>
      <c r="BDS13" s="190"/>
      <c r="BDT13" s="190"/>
      <c r="BDU13" s="190"/>
      <c r="BDV13" s="190"/>
      <c r="BDW13" s="190"/>
      <c r="BDX13" s="190"/>
      <c r="BDY13" s="190"/>
      <c r="BDZ13" s="190"/>
      <c r="BEA13" s="190"/>
      <c r="BEB13" s="190"/>
      <c r="BEC13" s="190"/>
      <c r="BED13" s="190"/>
      <c r="BEE13" s="190"/>
      <c r="BEF13" s="190"/>
      <c r="BEG13" s="190"/>
      <c r="BEH13" s="190"/>
      <c r="BEI13" s="190"/>
      <c r="BEJ13" s="190"/>
      <c r="BEK13" s="190"/>
      <c r="BEL13" s="190"/>
      <c r="BEM13" s="190"/>
      <c r="BEN13" s="190"/>
      <c r="BEO13" s="190"/>
      <c r="BEP13" s="190"/>
      <c r="BEQ13" s="190"/>
      <c r="BER13" s="190"/>
      <c r="BES13" s="190"/>
      <c r="BET13" s="190"/>
      <c r="BEU13" s="190"/>
      <c r="BEV13" s="190"/>
      <c r="BEW13" s="190"/>
      <c r="BEX13" s="190"/>
      <c r="BEY13" s="190"/>
      <c r="BEZ13" s="190"/>
      <c r="BFA13" s="190"/>
      <c r="BFB13" s="190"/>
      <c r="BFC13" s="190"/>
      <c r="BFD13" s="190"/>
      <c r="BFE13" s="190"/>
      <c r="BFF13" s="190"/>
      <c r="BFG13" s="190"/>
      <c r="BFH13" s="190"/>
      <c r="BFI13" s="190"/>
      <c r="BFJ13" s="190"/>
      <c r="BFK13" s="190"/>
      <c r="BFL13" s="190"/>
      <c r="BFM13" s="190"/>
      <c r="BFN13" s="190"/>
      <c r="BFO13" s="190"/>
      <c r="BFP13" s="190"/>
      <c r="BFQ13" s="190"/>
      <c r="BFR13" s="190"/>
      <c r="BFS13" s="190"/>
      <c r="BFT13" s="190"/>
      <c r="BFU13" s="190"/>
      <c r="BFV13" s="190"/>
      <c r="BFW13" s="190"/>
      <c r="BFX13" s="190"/>
      <c r="BFY13" s="190"/>
      <c r="BFZ13" s="190"/>
      <c r="BGA13" s="190"/>
      <c r="BGB13" s="190"/>
      <c r="BGC13" s="190"/>
      <c r="BGD13" s="190"/>
      <c r="BGE13" s="190"/>
      <c r="BGF13" s="190"/>
      <c r="BGG13" s="190"/>
      <c r="BGH13" s="190"/>
      <c r="BGI13" s="190"/>
      <c r="BGJ13" s="190"/>
      <c r="BGK13" s="190"/>
      <c r="BGL13" s="190"/>
      <c r="BGM13" s="190"/>
      <c r="BGN13" s="190"/>
      <c r="BGO13" s="190"/>
      <c r="BGP13" s="190"/>
      <c r="BGQ13" s="190"/>
      <c r="BGR13" s="190"/>
      <c r="BGS13" s="190"/>
      <c r="BGT13" s="190"/>
      <c r="BGU13" s="190"/>
      <c r="BGV13" s="190"/>
      <c r="BGW13" s="190"/>
      <c r="BGX13" s="190"/>
      <c r="BGY13" s="190"/>
      <c r="BGZ13" s="190"/>
      <c r="BHA13" s="190"/>
      <c r="BHB13" s="190"/>
      <c r="BHC13" s="190"/>
      <c r="BHD13" s="190"/>
      <c r="BHE13" s="190"/>
      <c r="BHF13" s="190"/>
      <c r="BHG13" s="190"/>
      <c r="BHH13" s="190"/>
      <c r="BHI13" s="190"/>
      <c r="BHJ13" s="190"/>
      <c r="BHK13" s="190"/>
      <c r="BHL13" s="190"/>
      <c r="BHM13" s="190"/>
      <c r="BHN13" s="190"/>
      <c r="BHO13" s="190"/>
      <c r="BHP13" s="190"/>
      <c r="BHQ13" s="190"/>
      <c r="BHR13" s="190"/>
      <c r="BHS13" s="190"/>
      <c r="BHT13" s="190"/>
      <c r="BHU13" s="190"/>
      <c r="BHV13" s="190"/>
      <c r="BHW13" s="190"/>
      <c r="BHX13" s="190"/>
      <c r="BHY13" s="190"/>
      <c r="BHZ13" s="190"/>
      <c r="BIA13" s="190"/>
      <c r="BIB13" s="190"/>
      <c r="BIC13" s="190"/>
      <c r="BID13" s="190"/>
      <c r="BIE13" s="190"/>
      <c r="BIF13" s="190"/>
      <c r="BIG13" s="190"/>
      <c r="BIH13" s="190"/>
      <c r="BII13" s="190"/>
      <c r="BIJ13" s="190"/>
      <c r="BIK13" s="190"/>
      <c r="BIL13" s="190"/>
      <c r="BIM13" s="190"/>
      <c r="BIN13" s="190"/>
      <c r="BIO13" s="190"/>
      <c r="BIP13" s="190"/>
      <c r="BIQ13" s="190"/>
      <c r="BIR13" s="190"/>
      <c r="BIS13" s="190"/>
      <c r="BIT13" s="190"/>
      <c r="BIU13" s="190"/>
      <c r="BIV13" s="190"/>
      <c r="BIW13" s="190"/>
      <c r="BIX13" s="190"/>
      <c r="BIY13" s="190"/>
      <c r="BIZ13" s="190"/>
      <c r="BJA13" s="190"/>
      <c r="BJB13" s="190"/>
      <c r="BJC13" s="190"/>
      <c r="BJD13" s="190"/>
      <c r="BJE13" s="190"/>
      <c r="BJF13" s="190"/>
      <c r="BJG13" s="190"/>
      <c r="BJH13" s="190"/>
      <c r="BJI13" s="190"/>
      <c r="BJJ13" s="190"/>
      <c r="BJK13" s="190"/>
      <c r="BJL13" s="190"/>
      <c r="BJM13" s="190"/>
      <c r="BJN13" s="190"/>
      <c r="BJO13" s="190"/>
      <c r="BJP13" s="190"/>
      <c r="BJQ13" s="190"/>
      <c r="BJR13" s="190"/>
      <c r="BJS13" s="190"/>
      <c r="BJT13" s="190"/>
      <c r="BJU13" s="190"/>
      <c r="BJV13" s="190"/>
      <c r="BJW13" s="190"/>
      <c r="BJX13" s="190"/>
      <c r="BJY13" s="190"/>
      <c r="BJZ13" s="190"/>
      <c r="BKA13" s="190"/>
      <c r="BKB13" s="190"/>
      <c r="BKC13" s="190"/>
      <c r="BKD13" s="190"/>
      <c r="BKE13" s="190"/>
      <c r="BKF13" s="190"/>
      <c r="BKG13" s="190"/>
      <c r="BKH13" s="190"/>
      <c r="BKI13" s="190"/>
      <c r="BKJ13" s="190"/>
      <c r="BKK13" s="190"/>
      <c r="BKL13" s="190"/>
      <c r="BKM13" s="190"/>
      <c r="BKN13" s="190"/>
      <c r="BKO13" s="190"/>
      <c r="BKP13" s="190"/>
      <c r="BKQ13" s="190"/>
      <c r="BKR13" s="190"/>
      <c r="BKS13" s="190"/>
      <c r="BKT13" s="190"/>
      <c r="BKU13" s="190"/>
      <c r="BKV13" s="190"/>
      <c r="BKW13" s="190"/>
      <c r="BKX13" s="190"/>
      <c r="BKY13" s="190"/>
      <c r="BKZ13" s="190"/>
      <c r="BLA13" s="190"/>
      <c r="BLB13" s="190"/>
      <c r="BLC13" s="190"/>
      <c r="BLD13" s="190"/>
      <c r="BLE13" s="190"/>
      <c r="BLF13" s="190"/>
      <c r="BLG13" s="190"/>
      <c r="BLH13" s="190"/>
      <c r="BLI13" s="190"/>
      <c r="BLJ13" s="190"/>
      <c r="BLK13" s="190"/>
      <c r="BLL13" s="190"/>
      <c r="BLM13" s="190"/>
      <c r="BLN13" s="190"/>
      <c r="BLO13" s="190"/>
      <c r="BLP13" s="190"/>
      <c r="BLQ13" s="190"/>
      <c r="BLR13" s="190"/>
      <c r="BLS13" s="190"/>
      <c r="BLT13" s="190"/>
      <c r="BLU13" s="190"/>
      <c r="BLV13" s="190"/>
      <c r="BLW13" s="190"/>
      <c r="BLX13" s="190"/>
      <c r="BLY13" s="190"/>
      <c r="BLZ13" s="190"/>
      <c r="BMA13" s="190"/>
      <c r="BMB13" s="190"/>
      <c r="BMC13" s="190"/>
      <c r="BMD13" s="190"/>
      <c r="BME13" s="190"/>
      <c r="BMF13" s="190"/>
      <c r="BMG13" s="190"/>
      <c r="BMH13" s="190"/>
      <c r="BMI13" s="190"/>
      <c r="BMJ13" s="190"/>
      <c r="BMK13" s="190"/>
      <c r="BML13" s="190"/>
      <c r="BMM13" s="190"/>
      <c r="BMN13" s="190"/>
      <c r="BMO13" s="190"/>
      <c r="BMP13" s="190"/>
      <c r="BMQ13" s="190"/>
      <c r="BMR13" s="190"/>
      <c r="BMS13" s="190"/>
      <c r="BMT13" s="190"/>
      <c r="BMU13" s="190"/>
      <c r="BMV13" s="190"/>
      <c r="BMW13" s="190"/>
      <c r="BMX13" s="190"/>
      <c r="BMY13" s="190"/>
      <c r="BMZ13" s="190"/>
      <c r="BNA13" s="190"/>
      <c r="BNB13" s="190"/>
      <c r="BNC13" s="190"/>
      <c r="BND13" s="190"/>
      <c r="BNE13" s="190"/>
      <c r="BNF13" s="190"/>
      <c r="BNG13" s="190"/>
      <c r="BNH13" s="190"/>
      <c r="BNI13" s="190"/>
      <c r="BNJ13" s="190"/>
      <c r="BNK13" s="190"/>
      <c r="BNL13" s="190"/>
      <c r="BNM13" s="190"/>
      <c r="BNN13" s="190"/>
      <c r="BNO13" s="190"/>
      <c r="BNP13" s="190"/>
      <c r="BNQ13" s="190"/>
      <c r="BNR13" s="190"/>
      <c r="BNS13" s="190"/>
      <c r="BNT13" s="190"/>
      <c r="BNU13" s="190"/>
      <c r="BNV13" s="190"/>
      <c r="BNW13" s="190"/>
      <c r="BNX13" s="190"/>
      <c r="BNY13" s="190"/>
      <c r="BNZ13" s="190"/>
      <c r="BOA13" s="190"/>
      <c r="BOB13" s="190"/>
      <c r="BOC13" s="190"/>
      <c r="BOD13" s="190"/>
      <c r="BOE13" s="190"/>
      <c r="BOF13" s="190"/>
      <c r="BOG13" s="190"/>
      <c r="BOH13" s="190"/>
      <c r="BOI13" s="190"/>
      <c r="BOJ13" s="190"/>
      <c r="BOK13" s="190"/>
      <c r="BOL13" s="190"/>
      <c r="BOM13" s="190"/>
      <c r="BON13" s="190"/>
      <c r="BOO13" s="190"/>
      <c r="BOP13" s="190"/>
      <c r="BOQ13" s="190"/>
      <c r="BOR13" s="190"/>
      <c r="BOS13" s="190"/>
      <c r="BOT13" s="190"/>
      <c r="BOU13" s="190"/>
      <c r="BOV13" s="190"/>
      <c r="BOW13" s="190"/>
      <c r="BOX13" s="190"/>
      <c r="BOY13" s="190"/>
      <c r="BOZ13" s="190"/>
      <c r="BPA13" s="190"/>
      <c r="BPB13" s="190"/>
      <c r="BPC13" s="190"/>
      <c r="BPD13" s="190"/>
      <c r="BPE13" s="190"/>
      <c r="BPF13" s="190"/>
      <c r="BPG13" s="190"/>
      <c r="BPH13" s="190"/>
      <c r="BPI13" s="190"/>
      <c r="BPJ13" s="190"/>
      <c r="BPK13" s="190"/>
      <c r="BPL13" s="190"/>
      <c r="BPM13" s="190"/>
      <c r="BPN13" s="190"/>
      <c r="BPO13" s="190"/>
      <c r="BPP13" s="190"/>
      <c r="BPQ13" s="190"/>
      <c r="BPR13" s="190"/>
      <c r="BPS13" s="190"/>
      <c r="BPT13" s="190"/>
      <c r="BPU13" s="190"/>
      <c r="BPV13" s="190"/>
      <c r="BPW13" s="190"/>
      <c r="BPX13" s="190"/>
      <c r="BPY13" s="190"/>
      <c r="BPZ13" s="190"/>
      <c r="BQA13" s="190"/>
      <c r="BQB13" s="190"/>
      <c r="BQC13" s="190"/>
      <c r="BQD13" s="190"/>
      <c r="BQE13" s="190"/>
      <c r="BQF13" s="190"/>
      <c r="BQG13" s="190"/>
      <c r="BQH13" s="190"/>
      <c r="BQI13" s="190"/>
      <c r="BQJ13" s="190"/>
      <c r="BQK13" s="190"/>
      <c r="BQL13" s="190"/>
      <c r="BQM13" s="190"/>
      <c r="BQN13" s="190"/>
      <c r="BQO13" s="190"/>
      <c r="BQP13" s="190"/>
      <c r="BQQ13" s="190"/>
      <c r="BQR13" s="190"/>
      <c r="BQS13" s="190"/>
      <c r="BQT13" s="190"/>
      <c r="BQU13" s="190"/>
      <c r="BQV13" s="190"/>
      <c r="BQW13" s="190"/>
      <c r="BQX13" s="190"/>
      <c r="BQY13" s="190"/>
      <c r="BQZ13" s="190"/>
      <c r="BRA13" s="190"/>
      <c r="BRB13" s="190"/>
      <c r="BRC13" s="190"/>
      <c r="BRD13" s="190"/>
      <c r="BRE13" s="190"/>
      <c r="BRF13" s="190"/>
      <c r="BRG13" s="190"/>
      <c r="BRH13" s="190"/>
      <c r="BRI13" s="190"/>
      <c r="BRJ13" s="190"/>
      <c r="BRK13" s="190"/>
      <c r="BRL13" s="190"/>
      <c r="BRM13" s="190"/>
      <c r="BRN13" s="190"/>
      <c r="BRO13" s="190"/>
      <c r="BRP13" s="190"/>
      <c r="BRQ13" s="190"/>
      <c r="BRR13" s="190"/>
      <c r="BRS13" s="190"/>
      <c r="BRT13" s="190"/>
      <c r="BRU13" s="190"/>
      <c r="BRV13" s="190"/>
      <c r="BRW13" s="190"/>
      <c r="BRX13" s="190"/>
      <c r="BRY13" s="190"/>
      <c r="BRZ13" s="190"/>
      <c r="BSA13" s="190"/>
      <c r="BSB13" s="190"/>
      <c r="BSC13" s="190"/>
      <c r="BSD13" s="190"/>
      <c r="BSE13" s="190"/>
      <c r="BSF13" s="190"/>
      <c r="BSG13" s="190"/>
      <c r="BSH13" s="190"/>
      <c r="BSI13" s="190"/>
      <c r="BSJ13" s="190"/>
      <c r="BSK13" s="190"/>
      <c r="BSL13" s="190"/>
      <c r="BSM13" s="190"/>
      <c r="BSN13" s="190"/>
      <c r="BSO13" s="190"/>
      <c r="BSP13" s="190"/>
      <c r="BSQ13" s="190"/>
      <c r="BSR13" s="190"/>
      <c r="BSS13" s="190"/>
      <c r="BST13" s="190"/>
      <c r="BSU13" s="190"/>
      <c r="BSV13" s="190"/>
      <c r="BSW13" s="190"/>
      <c r="BSX13" s="190"/>
      <c r="BSY13" s="190"/>
      <c r="BSZ13" s="190"/>
      <c r="BTA13" s="190"/>
      <c r="BTB13" s="190"/>
      <c r="BTC13" s="190"/>
      <c r="BTD13" s="190"/>
      <c r="BTE13" s="190"/>
      <c r="BTF13" s="190"/>
      <c r="BTG13" s="190"/>
      <c r="BTH13" s="190"/>
      <c r="BTI13" s="190"/>
      <c r="BTJ13" s="190"/>
      <c r="BTK13" s="190"/>
      <c r="BTL13" s="190"/>
      <c r="BTM13" s="190"/>
      <c r="BTN13" s="190"/>
      <c r="BTO13" s="190"/>
      <c r="BTP13" s="190"/>
      <c r="BTQ13" s="190"/>
      <c r="BTR13" s="190"/>
      <c r="BTS13" s="190"/>
      <c r="BTT13" s="190"/>
      <c r="BTU13" s="190"/>
      <c r="BTV13" s="190"/>
      <c r="BTW13" s="190"/>
      <c r="BTX13" s="190"/>
      <c r="BTY13" s="190"/>
      <c r="BTZ13" s="190"/>
      <c r="BUA13" s="190"/>
      <c r="BUB13" s="190"/>
      <c r="BUC13" s="190"/>
      <c r="BUD13" s="190"/>
      <c r="BUE13" s="190"/>
      <c r="BUF13" s="190"/>
      <c r="BUG13" s="190"/>
      <c r="BUH13" s="190"/>
      <c r="BUI13" s="190"/>
      <c r="BUJ13" s="190"/>
      <c r="BUK13" s="190"/>
      <c r="BUL13" s="190"/>
      <c r="BUM13" s="190"/>
      <c r="BUN13" s="190"/>
      <c r="BUO13" s="190"/>
      <c r="BUP13" s="190"/>
      <c r="BUQ13" s="190"/>
      <c r="BUR13" s="190"/>
      <c r="BUS13" s="190"/>
      <c r="BUT13" s="190"/>
      <c r="BUU13" s="190"/>
      <c r="BUV13" s="190"/>
      <c r="BUW13" s="190"/>
      <c r="BUX13" s="190"/>
      <c r="BUY13" s="190"/>
      <c r="BUZ13" s="190"/>
      <c r="BVA13" s="190"/>
      <c r="BVB13" s="190"/>
      <c r="BVC13" s="190"/>
      <c r="BVD13" s="190"/>
      <c r="BVE13" s="190"/>
      <c r="BVF13" s="190"/>
      <c r="BVG13" s="190"/>
      <c r="BVH13" s="190"/>
      <c r="BVI13" s="190"/>
      <c r="BVJ13" s="190"/>
      <c r="BVK13" s="190"/>
      <c r="BVL13" s="190"/>
      <c r="BVM13" s="190"/>
      <c r="BVN13" s="190"/>
      <c r="BVO13" s="190"/>
      <c r="BVP13" s="190"/>
      <c r="BVQ13" s="190"/>
      <c r="BVR13" s="190"/>
      <c r="BVS13" s="190"/>
      <c r="BVT13" s="190"/>
      <c r="BVU13" s="190"/>
      <c r="BVV13" s="190"/>
      <c r="BVW13" s="190"/>
      <c r="BVX13" s="190"/>
      <c r="BVY13" s="190"/>
      <c r="BVZ13" s="190"/>
      <c r="BWA13" s="190"/>
      <c r="BWB13" s="190"/>
      <c r="BWC13" s="190"/>
      <c r="BWD13" s="190"/>
      <c r="BWE13" s="190"/>
      <c r="BWF13" s="190"/>
      <c r="BWG13" s="190"/>
      <c r="BWH13" s="190"/>
      <c r="BWI13" s="190"/>
      <c r="BWJ13" s="190"/>
      <c r="BWK13" s="190"/>
      <c r="BWL13" s="190"/>
      <c r="BWM13" s="190"/>
      <c r="BWN13" s="190"/>
      <c r="BWO13" s="190"/>
      <c r="BWP13" s="190"/>
      <c r="BWQ13" s="190"/>
      <c r="BWR13" s="190"/>
      <c r="BWS13" s="190"/>
      <c r="BWT13" s="190"/>
      <c r="BWU13" s="190"/>
      <c r="BWV13" s="190"/>
      <c r="BWW13" s="190"/>
      <c r="BWX13" s="190"/>
      <c r="BWY13" s="190"/>
      <c r="BWZ13" s="190"/>
      <c r="BXA13" s="190"/>
      <c r="BXB13" s="190"/>
      <c r="BXC13" s="190"/>
      <c r="BXD13" s="190"/>
      <c r="BXE13" s="190"/>
      <c r="BXF13" s="190"/>
      <c r="BXG13" s="190"/>
      <c r="BXH13" s="190"/>
      <c r="BXI13" s="190"/>
      <c r="BXJ13" s="190"/>
      <c r="BXK13" s="190"/>
      <c r="BXL13" s="190"/>
      <c r="BXM13" s="190"/>
      <c r="BXN13" s="190"/>
      <c r="BXO13" s="190"/>
      <c r="BXP13" s="190"/>
      <c r="BXQ13" s="190"/>
      <c r="BXR13" s="190"/>
      <c r="BXS13" s="190"/>
      <c r="BXT13" s="190"/>
      <c r="BXU13" s="190"/>
      <c r="BXV13" s="190"/>
      <c r="BXW13" s="190"/>
      <c r="BXX13" s="190"/>
      <c r="BXY13" s="190"/>
      <c r="BXZ13" s="190"/>
      <c r="BYA13" s="190"/>
      <c r="BYB13" s="190"/>
      <c r="BYC13" s="190"/>
      <c r="BYD13" s="190"/>
      <c r="BYE13" s="190"/>
      <c r="BYF13" s="190"/>
      <c r="BYG13" s="190"/>
      <c r="BYH13" s="190"/>
      <c r="BYI13" s="190"/>
      <c r="BYJ13" s="190"/>
      <c r="BYK13" s="190"/>
      <c r="BYL13" s="190"/>
      <c r="BYM13" s="190"/>
      <c r="BYN13" s="190"/>
      <c r="BYO13" s="190"/>
      <c r="BYP13" s="190"/>
      <c r="BYQ13" s="190"/>
      <c r="BYR13" s="190"/>
      <c r="BYS13" s="190"/>
      <c r="BYT13" s="190"/>
      <c r="BYU13" s="190"/>
      <c r="BYV13" s="190"/>
      <c r="BYW13" s="190"/>
      <c r="BYX13" s="190"/>
      <c r="BYY13" s="190"/>
      <c r="BYZ13" s="190"/>
      <c r="BZA13" s="190"/>
      <c r="BZB13" s="190"/>
      <c r="BZC13" s="190"/>
      <c r="BZD13" s="190"/>
      <c r="BZE13" s="190"/>
      <c r="BZF13" s="190"/>
      <c r="BZG13" s="190"/>
      <c r="BZH13" s="190"/>
      <c r="BZI13" s="190"/>
      <c r="BZJ13" s="190"/>
      <c r="BZK13" s="190"/>
      <c r="BZL13" s="190"/>
      <c r="BZM13" s="190"/>
      <c r="BZN13" s="190"/>
      <c r="BZO13" s="190"/>
      <c r="BZP13" s="190"/>
      <c r="BZQ13" s="190"/>
      <c r="BZR13" s="190"/>
      <c r="BZS13" s="190"/>
      <c r="BZT13" s="190"/>
      <c r="BZU13" s="190"/>
      <c r="BZV13" s="190"/>
      <c r="BZW13" s="190"/>
      <c r="BZX13" s="190"/>
      <c r="BZY13" s="190"/>
      <c r="BZZ13" s="190"/>
      <c r="CAA13" s="190"/>
      <c r="CAB13" s="190"/>
      <c r="CAC13" s="190"/>
      <c r="CAD13" s="190"/>
      <c r="CAE13" s="190"/>
      <c r="CAF13" s="190"/>
      <c r="CAG13" s="190"/>
      <c r="CAH13" s="190"/>
      <c r="CAI13" s="190"/>
      <c r="CAJ13" s="190"/>
      <c r="CAK13" s="190"/>
      <c r="CAL13" s="190"/>
      <c r="CAM13" s="190"/>
      <c r="CAN13" s="190"/>
      <c r="CAO13" s="190"/>
      <c r="CAP13" s="190"/>
      <c r="CAQ13" s="190"/>
      <c r="CAR13" s="190"/>
      <c r="CAS13" s="190"/>
      <c r="CAT13" s="190"/>
      <c r="CAU13" s="190"/>
      <c r="CAV13" s="190"/>
      <c r="CAW13" s="190"/>
      <c r="CAX13" s="190"/>
      <c r="CAY13" s="190"/>
      <c r="CAZ13" s="190"/>
      <c r="CBA13" s="190"/>
      <c r="CBB13" s="190"/>
      <c r="CBC13" s="190"/>
      <c r="CBD13" s="190"/>
      <c r="CBE13" s="190"/>
      <c r="CBF13" s="190"/>
      <c r="CBG13" s="190"/>
      <c r="CBH13" s="190"/>
      <c r="CBI13" s="190"/>
      <c r="CBJ13" s="190"/>
      <c r="CBK13" s="190"/>
      <c r="CBL13" s="190"/>
      <c r="CBM13" s="190"/>
      <c r="CBN13" s="190"/>
      <c r="CBO13" s="190"/>
      <c r="CBP13" s="190"/>
      <c r="CBQ13" s="190"/>
      <c r="CBR13" s="190"/>
      <c r="CBS13" s="190"/>
      <c r="CBT13" s="190"/>
      <c r="CBU13" s="190"/>
      <c r="CBV13" s="190"/>
      <c r="CBW13" s="190"/>
      <c r="CBX13" s="190"/>
      <c r="CBY13" s="190"/>
      <c r="CBZ13" s="190"/>
      <c r="CCA13" s="190"/>
      <c r="CCB13" s="190"/>
      <c r="CCC13" s="190"/>
      <c r="CCD13" s="190"/>
      <c r="CCE13" s="190"/>
      <c r="CCF13" s="190"/>
      <c r="CCG13" s="190"/>
      <c r="CCH13" s="190"/>
      <c r="CCI13" s="190"/>
      <c r="CCJ13" s="190"/>
      <c r="CCK13" s="190"/>
      <c r="CCL13" s="190"/>
      <c r="CCM13" s="190"/>
      <c r="CCN13" s="190"/>
      <c r="CCO13" s="190"/>
      <c r="CCP13" s="190"/>
      <c r="CCQ13" s="190"/>
      <c r="CCR13" s="190"/>
      <c r="CCS13" s="190"/>
      <c r="CCT13" s="190"/>
      <c r="CCU13" s="190"/>
      <c r="CCV13" s="190"/>
      <c r="CCW13" s="190"/>
      <c r="CCX13" s="190"/>
      <c r="CCY13" s="190"/>
      <c r="CCZ13" s="190"/>
      <c r="CDA13" s="190"/>
      <c r="CDB13" s="190"/>
      <c r="CDC13" s="190"/>
      <c r="CDD13" s="190"/>
      <c r="CDE13" s="190"/>
      <c r="CDF13" s="190"/>
      <c r="CDG13" s="190"/>
      <c r="CDH13" s="190"/>
      <c r="CDI13" s="190"/>
      <c r="CDJ13" s="190"/>
      <c r="CDK13" s="190"/>
      <c r="CDL13" s="190"/>
      <c r="CDM13" s="190"/>
      <c r="CDN13" s="190"/>
      <c r="CDO13" s="190"/>
      <c r="CDP13" s="190"/>
      <c r="CDQ13" s="190"/>
      <c r="CDR13" s="190"/>
      <c r="CDS13" s="190"/>
      <c r="CDT13" s="190"/>
      <c r="CDU13" s="190"/>
      <c r="CDV13" s="190"/>
      <c r="CDW13" s="190"/>
      <c r="CDX13" s="190"/>
      <c r="CDY13" s="190"/>
      <c r="CDZ13" s="190"/>
      <c r="CEA13" s="190"/>
      <c r="CEB13" s="190"/>
      <c r="CEC13" s="190"/>
      <c r="CED13" s="190"/>
      <c r="CEE13" s="190"/>
      <c r="CEF13" s="190"/>
      <c r="CEG13" s="190"/>
      <c r="CEH13" s="190"/>
      <c r="CEI13" s="190"/>
      <c r="CEJ13" s="190"/>
      <c r="CEK13" s="190"/>
      <c r="CEL13" s="190"/>
      <c r="CEM13" s="190"/>
      <c r="CEN13" s="190"/>
      <c r="CEO13" s="190"/>
      <c r="CEP13" s="190"/>
      <c r="CEQ13" s="190"/>
      <c r="CER13" s="190"/>
      <c r="CES13" s="190"/>
      <c r="CET13" s="190"/>
      <c r="CEU13" s="190"/>
      <c r="CEV13" s="190"/>
      <c r="CEW13" s="190"/>
      <c r="CEX13" s="190"/>
      <c r="CEY13" s="190"/>
      <c r="CEZ13" s="190"/>
      <c r="CFA13" s="190"/>
      <c r="CFB13" s="190"/>
      <c r="CFC13" s="190"/>
      <c r="CFD13" s="190"/>
      <c r="CFE13" s="190"/>
      <c r="CFF13" s="190"/>
      <c r="CFG13" s="190"/>
      <c r="CFH13" s="190"/>
      <c r="CFI13" s="190"/>
      <c r="CFJ13" s="190"/>
      <c r="CFK13" s="190"/>
      <c r="CFL13" s="190"/>
      <c r="CFM13" s="190"/>
      <c r="CFN13" s="190"/>
      <c r="CFO13" s="190"/>
      <c r="CFP13" s="190"/>
      <c r="CFQ13" s="190"/>
      <c r="CFR13" s="190"/>
      <c r="CFS13" s="190"/>
      <c r="CFT13" s="190"/>
      <c r="CFU13" s="190"/>
      <c r="CFV13" s="190"/>
      <c r="CFW13" s="190"/>
      <c r="CFX13" s="190"/>
      <c r="CFY13" s="190"/>
      <c r="CFZ13" s="190"/>
      <c r="CGA13" s="190"/>
      <c r="CGB13" s="190"/>
      <c r="CGC13" s="190"/>
      <c r="CGD13" s="190"/>
      <c r="CGE13" s="190"/>
      <c r="CGF13" s="190"/>
      <c r="CGG13" s="190"/>
      <c r="CGH13" s="190"/>
      <c r="CGI13" s="190"/>
      <c r="CGJ13" s="190"/>
      <c r="CGK13" s="190"/>
      <c r="CGL13" s="190"/>
      <c r="CGM13" s="190"/>
      <c r="CGN13" s="190"/>
      <c r="CGO13" s="190"/>
      <c r="CGP13" s="190"/>
      <c r="CGQ13" s="190"/>
      <c r="CGR13" s="190"/>
      <c r="CGS13" s="190"/>
      <c r="CGT13" s="190"/>
      <c r="CGU13" s="190"/>
      <c r="CGV13" s="190"/>
      <c r="CGW13" s="190"/>
      <c r="CGX13" s="190"/>
      <c r="CGY13" s="190"/>
      <c r="CGZ13" s="190"/>
      <c r="CHA13" s="190"/>
      <c r="CHB13" s="190"/>
      <c r="CHC13" s="190"/>
      <c r="CHD13" s="190"/>
      <c r="CHE13" s="190"/>
      <c r="CHF13" s="190"/>
      <c r="CHG13" s="190"/>
      <c r="CHH13" s="190"/>
      <c r="CHI13" s="190"/>
      <c r="CHJ13" s="190"/>
      <c r="CHK13" s="190"/>
      <c r="CHL13" s="190"/>
      <c r="CHM13" s="190"/>
      <c r="CHN13" s="190"/>
      <c r="CHO13" s="190"/>
      <c r="CHP13" s="190"/>
      <c r="CHQ13" s="190"/>
      <c r="CHR13" s="190"/>
      <c r="CHS13" s="190"/>
      <c r="CHT13" s="190"/>
      <c r="CHU13" s="190"/>
      <c r="CHV13" s="190"/>
      <c r="CHW13" s="190"/>
      <c r="CHX13" s="190"/>
      <c r="CHY13" s="190"/>
      <c r="CHZ13" s="190"/>
      <c r="CIA13" s="190"/>
      <c r="CIB13" s="190"/>
      <c r="CIC13" s="190"/>
      <c r="CID13" s="190"/>
      <c r="CIE13" s="190"/>
      <c r="CIF13" s="190"/>
      <c r="CIG13" s="190"/>
      <c r="CIH13" s="190"/>
      <c r="CII13" s="190"/>
      <c r="CIJ13" s="190"/>
      <c r="CIK13" s="190"/>
      <c r="CIL13" s="190"/>
      <c r="CIM13" s="190"/>
      <c r="CIN13" s="190"/>
      <c r="CIO13" s="190"/>
      <c r="CIP13" s="190"/>
      <c r="CIQ13" s="190"/>
      <c r="CIR13" s="190"/>
      <c r="CIS13" s="190"/>
      <c r="CIT13" s="190"/>
      <c r="CIU13" s="190"/>
      <c r="CIV13" s="190"/>
      <c r="CIW13" s="190"/>
      <c r="CIX13" s="190"/>
      <c r="CIY13" s="190"/>
      <c r="CIZ13" s="190"/>
      <c r="CJA13" s="190"/>
      <c r="CJB13" s="190"/>
      <c r="CJC13" s="190"/>
      <c r="CJD13" s="190"/>
      <c r="CJE13" s="190"/>
      <c r="CJF13" s="190"/>
      <c r="CJG13" s="190"/>
      <c r="CJH13" s="190"/>
      <c r="CJI13" s="190"/>
      <c r="CJJ13" s="190"/>
      <c r="CJK13" s="190"/>
      <c r="CJL13" s="190"/>
      <c r="CJM13" s="190"/>
      <c r="CJN13" s="190"/>
      <c r="CJO13" s="190"/>
      <c r="CJP13" s="190"/>
      <c r="CJQ13" s="190"/>
      <c r="CJR13" s="190"/>
      <c r="CJS13" s="190"/>
      <c r="CJT13" s="190"/>
      <c r="CJU13" s="190"/>
      <c r="CJV13" s="190"/>
      <c r="CJW13" s="190"/>
      <c r="CJX13" s="190"/>
      <c r="CJY13" s="190"/>
      <c r="CJZ13" s="190"/>
      <c r="CKA13" s="190"/>
      <c r="CKB13" s="190"/>
      <c r="CKC13" s="190"/>
      <c r="CKD13" s="190"/>
      <c r="CKE13" s="190"/>
      <c r="CKF13" s="190"/>
      <c r="CKG13" s="190"/>
      <c r="CKH13" s="190"/>
      <c r="CKI13" s="190"/>
      <c r="CKJ13" s="190"/>
      <c r="CKK13" s="190"/>
      <c r="CKL13" s="190"/>
      <c r="CKM13" s="190"/>
      <c r="CKN13" s="190"/>
      <c r="CKO13" s="190"/>
      <c r="CKP13" s="190"/>
      <c r="CKQ13" s="190"/>
      <c r="CKR13" s="190"/>
      <c r="CKS13" s="190"/>
      <c r="CKT13" s="190"/>
      <c r="CKU13" s="190"/>
      <c r="CKV13" s="190"/>
      <c r="CKW13" s="190"/>
      <c r="CKX13" s="190"/>
      <c r="CKY13" s="190"/>
      <c r="CKZ13" s="190"/>
      <c r="CLA13" s="190"/>
      <c r="CLB13" s="190"/>
      <c r="CLC13" s="190"/>
      <c r="CLD13" s="190"/>
      <c r="CLE13" s="190"/>
      <c r="CLF13" s="190"/>
      <c r="CLG13" s="190"/>
      <c r="CLH13" s="190"/>
      <c r="CLI13" s="190"/>
      <c r="CLJ13" s="190"/>
      <c r="CLK13" s="190"/>
      <c r="CLL13" s="190"/>
      <c r="CLM13" s="190"/>
      <c r="CLN13" s="190"/>
      <c r="CLO13" s="190"/>
      <c r="CLP13" s="190"/>
      <c r="CLQ13" s="190"/>
      <c r="CLR13" s="190"/>
      <c r="CLS13" s="190"/>
      <c r="CLT13" s="190"/>
      <c r="CLU13" s="190"/>
      <c r="CLV13" s="190"/>
      <c r="CLW13" s="190"/>
      <c r="CLX13" s="190"/>
      <c r="CLY13" s="190"/>
      <c r="CLZ13" s="190"/>
      <c r="CMA13" s="190"/>
      <c r="CMB13" s="190"/>
      <c r="CMC13" s="190"/>
      <c r="CMD13" s="190"/>
      <c r="CME13" s="190"/>
      <c r="CMF13" s="190"/>
      <c r="CMG13" s="190"/>
      <c r="CMH13" s="190"/>
      <c r="CMI13" s="190"/>
      <c r="CMJ13" s="190"/>
      <c r="CMK13" s="190"/>
      <c r="CML13" s="190"/>
      <c r="CMM13" s="190"/>
      <c r="CMN13" s="190"/>
      <c r="CMO13" s="190"/>
      <c r="CMP13" s="190"/>
      <c r="CMQ13" s="190"/>
      <c r="CMR13" s="190"/>
      <c r="CMS13" s="190"/>
      <c r="CMT13" s="190"/>
      <c r="CMU13" s="190"/>
      <c r="CMV13" s="190"/>
      <c r="CMW13" s="190"/>
      <c r="CMX13" s="190"/>
      <c r="CMY13" s="190"/>
      <c r="CMZ13" s="190"/>
      <c r="CNA13" s="190"/>
      <c r="CNB13" s="190"/>
      <c r="CNC13" s="190"/>
      <c r="CND13" s="190"/>
      <c r="CNE13" s="190"/>
      <c r="CNF13" s="190"/>
      <c r="CNG13" s="190"/>
      <c r="CNH13" s="190"/>
      <c r="CNI13" s="190"/>
      <c r="CNJ13" s="190"/>
      <c r="CNK13" s="190"/>
      <c r="CNL13" s="190"/>
      <c r="CNM13" s="190"/>
      <c r="CNN13" s="190"/>
      <c r="CNO13" s="190"/>
      <c r="CNP13" s="190"/>
      <c r="CNQ13" s="190"/>
      <c r="CNR13" s="190"/>
      <c r="CNS13" s="190"/>
      <c r="CNT13" s="190"/>
      <c r="CNU13" s="190"/>
      <c r="CNV13" s="190"/>
      <c r="CNW13" s="190"/>
      <c r="CNX13" s="190"/>
      <c r="CNY13" s="190"/>
      <c r="CNZ13" s="190"/>
      <c r="COA13" s="190"/>
      <c r="COB13" s="190"/>
      <c r="COC13" s="190"/>
      <c r="COD13" s="190"/>
      <c r="COE13" s="190"/>
      <c r="COF13" s="190"/>
      <c r="COG13" s="190"/>
      <c r="COH13" s="190"/>
      <c r="COI13" s="190"/>
      <c r="COJ13" s="190"/>
      <c r="COK13" s="190"/>
      <c r="COL13" s="190"/>
      <c r="COM13" s="190"/>
      <c r="CON13" s="190"/>
      <c r="COO13" s="190"/>
      <c r="COP13" s="190"/>
      <c r="COQ13" s="190"/>
      <c r="COR13" s="190"/>
      <c r="COS13" s="190"/>
      <c r="COT13" s="190"/>
      <c r="COU13" s="190"/>
      <c r="COV13" s="190"/>
      <c r="COW13" s="190"/>
      <c r="COX13" s="190"/>
      <c r="COY13" s="190"/>
      <c r="COZ13" s="190"/>
      <c r="CPA13" s="190"/>
      <c r="CPB13" s="190"/>
      <c r="CPC13" s="190"/>
      <c r="CPD13" s="190"/>
      <c r="CPE13" s="190"/>
      <c r="CPF13" s="190"/>
      <c r="CPG13" s="190"/>
      <c r="CPH13" s="190"/>
      <c r="CPI13" s="190"/>
      <c r="CPJ13" s="190"/>
      <c r="CPK13" s="190"/>
      <c r="CPL13" s="190"/>
      <c r="CPM13" s="190"/>
      <c r="CPN13" s="190"/>
      <c r="CPO13" s="190"/>
      <c r="CPP13" s="190"/>
      <c r="CPQ13" s="190"/>
      <c r="CPR13" s="190"/>
      <c r="CPS13" s="190"/>
      <c r="CPT13" s="190"/>
      <c r="CPU13" s="190"/>
      <c r="CPV13" s="190"/>
      <c r="CPW13" s="190"/>
      <c r="CPX13" s="190"/>
      <c r="CPY13" s="190"/>
      <c r="CPZ13" s="190"/>
      <c r="CQA13" s="190"/>
      <c r="CQB13" s="190"/>
      <c r="CQC13" s="190"/>
      <c r="CQD13" s="190"/>
      <c r="CQE13" s="190"/>
      <c r="CQF13" s="190"/>
      <c r="CQG13" s="190"/>
      <c r="CQH13" s="190"/>
      <c r="CQI13" s="190"/>
      <c r="CQJ13" s="190"/>
      <c r="CQK13" s="190"/>
      <c r="CQL13" s="190"/>
      <c r="CQM13" s="190"/>
      <c r="CQN13" s="190"/>
      <c r="CQO13" s="190"/>
      <c r="CQP13" s="190"/>
      <c r="CQQ13" s="190"/>
      <c r="CQR13" s="190"/>
      <c r="CQS13" s="190"/>
      <c r="CQT13" s="190"/>
      <c r="CQU13" s="190"/>
      <c r="CQV13" s="190"/>
      <c r="CQW13" s="190"/>
      <c r="CQX13" s="190"/>
      <c r="CQY13" s="190"/>
      <c r="CQZ13" s="190"/>
      <c r="CRA13" s="190"/>
      <c r="CRB13" s="190"/>
      <c r="CRC13" s="190"/>
      <c r="CRD13" s="190"/>
      <c r="CRE13" s="190"/>
      <c r="CRF13" s="190"/>
      <c r="CRG13" s="190"/>
      <c r="CRH13" s="190"/>
      <c r="CRI13" s="190"/>
      <c r="CRJ13" s="190"/>
      <c r="CRK13" s="190"/>
      <c r="CRL13" s="190"/>
      <c r="CRM13" s="190"/>
      <c r="CRN13" s="190"/>
      <c r="CRO13" s="190"/>
      <c r="CRP13" s="190"/>
      <c r="CRQ13" s="190"/>
      <c r="CRR13" s="190"/>
      <c r="CRS13" s="190"/>
      <c r="CRT13" s="190"/>
      <c r="CRU13" s="190"/>
      <c r="CRV13" s="190"/>
      <c r="CRW13" s="190"/>
      <c r="CRX13" s="190"/>
      <c r="CRY13" s="190"/>
      <c r="CRZ13" s="190"/>
      <c r="CSA13" s="190"/>
      <c r="CSB13" s="190"/>
      <c r="CSC13" s="190"/>
      <c r="CSD13" s="190"/>
      <c r="CSE13" s="190"/>
      <c r="CSF13" s="190"/>
      <c r="CSG13" s="190"/>
      <c r="CSH13" s="190"/>
      <c r="CSI13" s="190"/>
      <c r="CSJ13" s="190"/>
      <c r="CSK13" s="190"/>
      <c r="CSL13" s="190"/>
      <c r="CSM13" s="190"/>
      <c r="CSN13" s="190"/>
      <c r="CSO13" s="190"/>
      <c r="CSP13" s="190"/>
      <c r="CSQ13" s="190"/>
      <c r="CSR13" s="190"/>
      <c r="CSS13" s="190"/>
      <c r="CST13" s="190"/>
      <c r="CSU13" s="190"/>
      <c r="CSV13" s="190"/>
      <c r="CSW13" s="190"/>
      <c r="CSX13" s="190"/>
      <c r="CSY13" s="190"/>
      <c r="CSZ13" s="190"/>
      <c r="CTA13" s="190"/>
      <c r="CTB13" s="190"/>
      <c r="CTC13" s="190"/>
      <c r="CTD13" s="190"/>
      <c r="CTE13" s="190"/>
      <c r="CTF13" s="190"/>
      <c r="CTG13" s="190"/>
      <c r="CTH13" s="190"/>
      <c r="CTI13" s="190"/>
      <c r="CTJ13" s="190"/>
      <c r="CTK13" s="190"/>
      <c r="CTL13" s="190"/>
      <c r="CTM13" s="190"/>
      <c r="CTN13" s="190"/>
      <c r="CTO13" s="190"/>
      <c r="CTP13" s="190"/>
      <c r="CTQ13" s="190"/>
      <c r="CTR13" s="190"/>
      <c r="CTS13" s="190"/>
      <c r="CTT13" s="190"/>
      <c r="CTU13" s="190"/>
      <c r="CTV13" s="190"/>
      <c r="CTW13" s="190"/>
      <c r="CTX13" s="190"/>
      <c r="CTY13" s="190"/>
      <c r="CTZ13" s="190"/>
      <c r="CUA13" s="190"/>
      <c r="CUB13" s="190"/>
      <c r="CUC13" s="190"/>
      <c r="CUD13" s="190"/>
      <c r="CUE13" s="190"/>
      <c r="CUF13" s="190"/>
      <c r="CUG13" s="190"/>
      <c r="CUH13" s="190"/>
      <c r="CUI13" s="190"/>
      <c r="CUJ13" s="190"/>
      <c r="CUK13" s="190"/>
      <c r="CUL13" s="190"/>
      <c r="CUM13" s="190"/>
      <c r="CUN13" s="190"/>
      <c r="CUO13" s="190"/>
      <c r="CUP13" s="190"/>
      <c r="CUQ13" s="190"/>
      <c r="CUR13" s="190"/>
      <c r="CUS13" s="190"/>
      <c r="CUT13" s="190"/>
      <c r="CUU13" s="190"/>
      <c r="CUV13" s="190"/>
      <c r="CUW13" s="190"/>
      <c r="CUX13" s="190"/>
      <c r="CUY13" s="190"/>
      <c r="CUZ13" s="190"/>
      <c r="CVA13" s="190"/>
      <c r="CVB13" s="190"/>
      <c r="CVC13" s="190"/>
      <c r="CVD13" s="190"/>
      <c r="CVE13" s="190"/>
      <c r="CVF13" s="190"/>
      <c r="CVG13" s="190"/>
      <c r="CVH13" s="190"/>
      <c r="CVI13" s="190"/>
      <c r="CVJ13" s="190"/>
      <c r="CVK13" s="190"/>
      <c r="CVL13" s="190"/>
      <c r="CVM13" s="190"/>
      <c r="CVN13" s="190"/>
      <c r="CVO13" s="190"/>
      <c r="CVP13" s="190"/>
      <c r="CVQ13" s="190"/>
      <c r="CVR13" s="190"/>
      <c r="CVS13" s="190"/>
      <c r="CVT13" s="190"/>
      <c r="CVU13" s="190"/>
      <c r="CVV13" s="190"/>
      <c r="CVW13" s="190"/>
      <c r="CVX13" s="190"/>
      <c r="CVY13" s="190"/>
      <c r="CVZ13" s="190"/>
      <c r="CWA13" s="190"/>
      <c r="CWB13" s="190"/>
      <c r="CWC13" s="190"/>
      <c r="CWD13" s="190"/>
      <c r="CWE13" s="190"/>
      <c r="CWF13" s="190"/>
      <c r="CWG13" s="190"/>
      <c r="CWH13" s="190"/>
      <c r="CWI13" s="190"/>
      <c r="CWJ13" s="190"/>
      <c r="CWK13" s="190"/>
      <c r="CWL13" s="190"/>
      <c r="CWM13" s="190"/>
      <c r="CWN13" s="190"/>
      <c r="CWO13" s="190"/>
      <c r="CWP13" s="190"/>
      <c r="CWQ13" s="190"/>
      <c r="CWR13" s="190"/>
      <c r="CWS13" s="190"/>
      <c r="CWT13" s="190"/>
      <c r="CWU13" s="190"/>
      <c r="CWV13" s="190"/>
      <c r="CWW13" s="190"/>
      <c r="CWX13" s="190"/>
      <c r="CWY13" s="190"/>
      <c r="CWZ13" s="190"/>
      <c r="CXA13" s="190"/>
      <c r="CXB13" s="190"/>
      <c r="CXC13" s="190"/>
      <c r="CXD13" s="190"/>
      <c r="CXE13" s="190"/>
      <c r="CXF13" s="190"/>
      <c r="CXG13" s="190"/>
      <c r="CXH13" s="190"/>
      <c r="CXI13" s="190"/>
      <c r="CXJ13" s="190"/>
      <c r="CXK13" s="190"/>
      <c r="CXL13" s="190"/>
      <c r="CXM13" s="190"/>
      <c r="CXN13" s="190"/>
      <c r="CXO13" s="190"/>
      <c r="CXP13" s="190"/>
      <c r="CXQ13" s="190"/>
      <c r="CXR13" s="190"/>
      <c r="CXS13" s="190"/>
      <c r="CXT13" s="190"/>
      <c r="CXU13" s="190"/>
      <c r="CXV13" s="190"/>
      <c r="CXW13" s="190"/>
      <c r="CXX13" s="190"/>
      <c r="CXY13" s="190"/>
      <c r="CXZ13" s="190"/>
      <c r="CYA13" s="190"/>
      <c r="CYB13" s="190"/>
      <c r="CYC13" s="190"/>
      <c r="CYD13" s="190"/>
      <c r="CYE13" s="190"/>
      <c r="CYF13" s="190"/>
      <c r="CYG13" s="190"/>
      <c r="CYH13" s="190"/>
      <c r="CYI13" s="190"/>
      <c r="CYJ13" s="190"/>
      <c r="CYK13" s="190"/>
      <c r="CYL13" s="190"/>
      <c r="CYM13" s="190"/>
      <c r="CYN13" s="190"/>
      <c r="CYO13" s="190"/>
      <c r="CYP13" s="190"/>
      <c r="CYQ13" s="190"/>
      <c r="CYR13" s="190"/>
      <c r="CYS13" s="190"/>
      <c r="CYT13" s="190"/>
      <c r="CYU13" s="190"/>
      <c r="CYV13" s="190"/>
      <c r="CYW13" s="190"/>
      <c r="CYX13" s="190"/>
      <c r="CYY13" s="190"/>
      <c r="CYZ13" s="190"/>
      <c r="CZA13" s="190"/>
      <c r="CZB13" s="190"/>
      <c r="CZC13" s="190"/>
      <c r="CZD13" s="190"/>
      <c r="CZE13" s="190"/>
      <c r="CZF13" s="190"/>
      <c r="CZG13" s="190"/>
      <c r="CZH13" s="190"/>
      <c r="CZI13" s="190"/>
      <c r="CZJ13" s="190"/>
      <c r="CZK13" s="190"/>
      <c r="CZL13" s="190"/>
      <c r="CZM13" s="190"/>
      <c r="CZN13" s="190"/>
      <c r="CZO13" s="190"/>
      <c r="CZP13" s="190"/>
      <c r="CZQ13" s="190"/>
      <c r="CZR13" s="190"/>
      <c r="CZS13" s="190"/>
      <c r="CZT13" s="190"/>
      <c r="CZU13" s="190"/>
      <c r="CZV13" s="190"/>
      <c r="CZW13" s="190"/>
      <c r="CZX13" s="190"/>
      <c r="CZY13" s="190"/>
      <c r="CZZ13" s="190"/>
      <c r="DAA13" s="190"/>
      <c r="DAB13" s="190"/>
      <c r="DAC13" s="190"/>
      <c r="DAD13" s="190"/>
      <c r="DAE13" s="190"/>
      <c r="DAF13" s="190"/>
      <c r="DAG13" s="190"/>
      <c r="DAH13" s="190"/>
      <c r="DAI13" s="190"/>
      <c r="DAJ13" s="190"/>
      <c r="DAK13" s="190"/>
      <c r="DAL13" s="190"/>
      <c r="DAM13" s="190"/>
      <c r="DAN13" s="190"/>
      <c r="DAO13" s="190"/>
      <c r="DAP13" s="190"/>
      <c r="DAQ13" s="190"/>
      <c r="DAR13" s="190"/>
      <c r="DAS13" s="190"/>
      <c r="DAT13" s="190"/>
      <c r="DAU13" s="190"/>
      <c r="DAV13" s="190"/>
      <c r="DAW13" s="190"/>
      <c r="DAX13" s="190"/>
      <c r="DAY13" s="190"/>
      <c r="DAZ13" s="190"/>
      <c r="DBA13" s="190"/>
      <c r="DBB13" s="190"/>
      <c r="DBC13" s="190"/>
      <c r="DBD13" s="190"/>
      <c r="DBE13" s="190"/>
      <c r="DBF13" s="190"/>
      <c r="DBG13" s="190"/>
      <c r="DBH13" s="190"/>
      <c r="DBI13" s="190"/>
      <c r="DBJ13" s="190"/>
      <c r="DBK13" s="190"/>
      <c r="DBL13" s="190"/>
      <c r="DBM13" s="190"/>
      <c r="DBN13" s="190"/>
      <c r="DBO13" s="190"/>
      <c r="DBP13" s="190"/>
      <c r="DBQ13" s="190"/>
      <c r="DBR13" s="190"/>
      <c r="DBS13" s="190"/>
      <c r="DBT13" s="190"/>
      <c r="DBU13" s="190"/>
      <c r="DBV13" s="190"/>
      <c r="DBW13" s="190"/>
      <c r="DBX13" s="190"/>
      <c r="DBY13" s="190"/>
      <c r="DBZ13" s="190"/>
      <c r="DCA13" s="190"/>
      <c r="DCB13" s="190"/>
      <c r="DCC13" s="190"/>
      <c r="DCD13" s="190"/>
      <c r="DCE13" s="190"/>
      <c r="DCF13" s="190"/>
      <c r="DCG13" s="190"/>
      <c r="DCH13" s="190"/>
      <c r="DCI13" s="190"/>
      <c r="DCJ13" s="190"/>
      <c r="DCK13" s="190"/>
      <c r="DCL13" s="190"/>
      <c r="DCM13" s="190"/>
      <c r="DCN13" s="190"/>
      <c r="DCO13" s="190"/>
      <c r="DCP13" s="190"/>
      <c r="DCQ13" s="190"/>
      <c r="DCR13" s="190"/>
      <c r="DCS13" s="190"/>
      <c r="DCT13" s="190"/>
      <c r="DCU13" s="190"/>
      <c r="DCV13" s="190"/>
      <c r="DCW13" s="190"/>
      <c r="DCX13" s="190"/>
      <c r="DCY13" s="190"/>
      <c r="DCZ13" s="190"/>
      <c r="DDA13" s="190"/>
      <c r="DDB13" s="190"/>
      <c r="DDC13" s="190"/>
      <c r="DDD13" s="190"/>
      <c r="DDE13" s="190"/>
      <c r="DDF13" s="190"/>
      <c r="DDG13" s="190"/>
      <c r="DDH13" s="190"/>
      <c r="DDI13" s="190"/>
      <c r="DDJ13" s="190"/>
      <c r="DDK13" s="190"/>
      <c r="DDL13" s="190"/>
      <c r="DDM13" s="190"/>
      <c r="DDN13" s="190"/>
      <c r="DDO13" s="190"/>
      <c r="DDP13" s="190"/>
      <c r="DDQ13" s="190"/>
      <c r="DDR13" s="190"/>
      <c r="DDS13" s="190"/>
      <c r="DDT13" s="190"/>
      <c r="DDU13" s="190"/>
      <c r="DDV13" s="190"/>
      <c r="DDW13" s="190"/>
      <c r="DDX13" s="190"/>
      <c r="DDY13" s="190"/>
      <c r="DDZ13" s="190"/>
      <c r="DEA13" s="190"/>
      <c r="DEB13" s="190"/>
      <c r="DEC13" s="190"/>
      <c r="DED13" s="190"/>
      <c r="DEE13" s="190"/>
      <c r="DEF13" s="190"/>
      <c r="DEG13" s="190"/>
      <c r="DEH13" s="190"/>
      <c r="DEI13" s="190"/>
      <c r="DEJ13" s="190"/>
      <c r="DEK13" s="190"/>
      <c r="DEL13" s="190"/>
      <c r="DEM13" s="190"/>
      <c r="DEN13" s="190"/>
      <c r="DEO13" s="190"/>
      <c r="DEP13" s="190"/>
      <c r="DEQ13" s="190"/>
      <c r="DER13" s="190"/>
      <c r="DES13" s="190"/>
      <c r="DET13" s="190"/>
      <c r="DEU13" s="190"/>
      <c r="DEV13" s="190"/>
      <c r="DEW13" s="190"/>
      <c r="DEX13" s="190"/>
      <c r="DEY13" s="190"/>
      <c r="DEZ13" s="190"/>
      <c r="DFA13" s="190"/>
      <c r="DFB13" s="190"/>
      <c r="DFC13" s="190"/>
      <c r="DFD13" s="190"/>
      <c r="DFE13" s="190"/>
      <c r="DFF13" s="190"/>
      <c r="DFG13" s="190"/>
      <c r="DFH13" s="190"/>
      <c r="DFI13" s="190"/>
      <c r="DFJ13" s="190"/>
      <c r="DFK13" s="190"/>
      <c r="DFL13" s="190"/>
      <c r="DFM13" s="190"/>
      <c r="DFN13" s="190"/>
      <c r="DFO13" s="190"/>
      <c r="DFP13" s="190"/>
      <c r="DFQ13" s="190"/>
      <c r="DFR13" s="190"/>
      <c r="DFS13" s="190"/>
      <c r="DFT13" s="190"/>
      <c r="DFU13" s="190"/>
      <c r="DFV13" s="190"/>
      <c r="DFW13" s="190"/>
      <c r="DFX13" s="190"/>
      <c r="DFY13" s="190"/>
      <c r="DFZ13" s="190"/>
      <c r="DGA13" s="190"/>
      <c r="DGB13" s="190"/>
      <c r="DGC13" s="190"/>
      <c r="DGD13" s="190"/>
      <c r="DGE13" s="190"/>
      <c r="DGF13" s="190"/>
      <c r="DGG13" s="190"/>
      <c r="DGH13" s="190"/>
      <c r="DGI13" s="190"/>
      <c r="DGJ13" s="190"/>
      <c r="DGK13" s="190"/>
      <c r="DGL13" s="190"/>
      <c r="DGM13" s="190"/>
      <c r="DGN13" s="190"/>
      <c r="DGO13" s="190"/>
      <c r="DGP13" s="190"/>
      <c r="DGQ13" s="190"/>
      <c r="DGR13" s="190"/>
      <c r="DGS13" s="190"/>
      <c r="DGT13" s="190"/>
      <c r="DGU13" s="190"/>
      <c r="DGV13" s="190"/>
      <c r="DGW13" s="190"/>
      <c r="DGX13" s="190"/>
      <c r="DGY13" s="190"/>
      <c r="DGZ13" s="190"/>
      <c r="DHA13" s="190"/>
      <c r="DHB13" s="190"/>
      <c r="DHC13" s="190"/>
      <c r="DHD13" s="190"/>
      <c r="DHE13" s="190"/>
      <c r="DHF13" s="190"/>
      <c r="DHG13" s="190"/>
      <c r="DHH13" s="190"/>
      <c r="DHI13" s="190"/>
      <c r="DHJ13" s="190"/>
      <c r="DHK13" s="190"/>
      <c r="DHL13" s="190"/>
      <c r="DHM13" s="190"/>
      <c r="DHN13" s="190"/>
      <c r="DHO13" s="190"/>
      <c r="DHP13" s="190"/>
      <c r="DHQ13" s="190"/>
      <c r="DHR13" s="190"/>
      <c r="DHS13" s="190"/>
      <c r="DHT13" s="190"/>
      <c r="DHU13" s="190"/>
      <c r="DHV13" s="190"/>
      <c r="DHW13" s="190"/>
      <c r="DHX13" s="190"/>
      <c r="DHY13" s="190"/>
      <c r="DHZ13" s="190"/>
      <c r="DIA13" s="190"/>
      <c r="DIB13" s="190"/>
      <c r="DIC13" s="190"/>
      <c r="DID13" s="190"/>
      <c r="DIE13" s="190"/>
      <c r="DIF13" s="190"/>
      <c r="DIG13" s="190"/>
      <c r="DIH13" s="190"/>
      <c r="DII13" s="190"/>
      <c r="DIJ13" s="190"/>
      <c r="DIK13" s="190"/>
      <c r="DIL13" s="190"/>
      <c r="DIM13" s="190"/>
      <c r="DIN13" s="190"/>
      <c r="DIO13" s="190"/>
      <c r="DIP13" s="190"/>
      <c r="DIQ13" s="190"/>
      <c r="DIR13" s="190"/>
      <c r="DIS13" s="190"/>
      <c r="DIT13" s="190"/>
      <c r="DIU13" s="190"/>
      <c r="DIV13" s="190"/>
      <c r="DIW13" s="190"/>
      <c r="DIX13" s="190"/>
      <c r="DIY13" s="190"/>
      <c r="DIZ13" s="190"/>
      <c r="DJA13" s="190"/>
      <c r="DJB13" s="190"/>
      <c r="DJC13" s="190"/>
      <c r="DJD13" s="190"/>
      <c r="DJE13" s="190"/>
      <c r="DJF13" s="190"/>
      <c r="DJG13" s="190"/>
      <c r="DJH13" s="190"/>
      <c r="DJI13" s="190"/>
      <c r="DJJ13" s="190"/>
      <c r="DJK13" s="190"/>
      <c r="DJL13" s="190"/>
      <c r="DJM13" s="190"/>
      <c r="DJN13" s="190"/>
      <c r="DJO13" s="190"/>
      <c r="DJP13" s="190"/>
      <c r="DJQ13" s="190"/>
      <c r="DJR13" s="190"/>
      <c r="DJS13" s="190"/>
      <c r="DJT13" s="190"/>
      <c r="DJU13" s="190"/>
      <c r="DJV13" s="190"/>
      <c r="DJW13" s="190"/>
      <c r="DJX13" s="190"/>
      <c r="DJY13" s="190"/>
      <c r="DJZ13" s="190"/>
      <c r="DKA13" s="190"/>
      <c r="DKB13" s="190"/>
      <c r="DKC13" s="190"/>
      <c r="DKD13" s="190"/>
      <c r="DKE13" s="190"/>
      <c r="DKF13" s="190"/>
      <c r="DKG13" s="190"/>
      <c r="DKH13" s="190"/>
      <c r="DKI13" s="190"/>
      <c r="DKJ13" s="190"/>
      <c r="DKK13" s="190"/>
      <c r="DKL13" s="190"/>
      <c r="DKM13" s="190"/>
      <c r="DKN13" s="190"/>
      <c r="DKO13" s="190"/>
      <c r="DKP13" s="190"/>
      <c r="DKQ13" s="190"/>
      <c r="DKR13" s="190"/>
      <c r="DKS13" s="190"/>
      <c r="DKT13" s="190"/>
      <c r="DKU13" s="190"/>
      <c r="DKV13" s="190"/>
      <c r="DKW13" s="190"/>
      <c r="DKX13" s="190"/>
      <c r="DKY13" s="190"/>
      <c r="DKZ13" s="190"/>
      <c r="DLA13" s="190"/>
      <c r="DLB13" s="190"/>
      <c r="DLC13" s="190"/>
      <c r="DLD13" s="190"/>
      <c r="DLE13" s="190"/>
      <c r="DLF13" s="190"/>
      <c r="DLG13" s="190"/>
      <c r="DLH13" s="190"/>
      <c r="DLI13" s="190"/>
      <c r="DLJ13" s="190"/>
      <c r="DLK13" s="190"/>
      <c r="DLL13" s="190"/>
      <c r="DLM13" s="190"/>
      <c r="DLN13" s="190"/>
      <c r="DLO13" s="190"/>
      <c r="DLP13" s="190"/>
      <c r="DLQ13" s="190"/>
      <c r="DLR13" s="190"/>
      <c r="DLS13" s="190"/>
      <c r="DLT13" s="190"/>
      <c r="DLU13" s="190"/>
      <c r="DLV13" s="190"/>
      <c r="DLW13" s="190"/>
      <c r="DLX13" s="190"/>
      <c r="DLY13" s="190"/>
      <c r="DLZ13" s="190"/>
      <c r="DMA13" s="190"/>
      <c r="DMB13" s="190"/>
      <c r="DMC13" s="190"/>
      <c r="DMD13" s="190"/>
      <c r="DME13" s="190"/>
      <c r="DMF13" s="190"/>
      <c r="DMG13" s="190"/>
      <c r="DMH13" s="190"/>
      <c r="DMI13" s="190"/>
      <c r="DMJ13" s="190"/>
      <c r="DMK13" s="190"/>
      <c r="DML13" s="190"/>
      <c r="DMM13" s="190"/>
      <c r="DMN13" s="190"/>
      <c r="DMO13" s="190"/>
      <c r="DMP13" s="190"/>
      <c r="DMQ13" s="190"/>
      <c r="DMR13" s="190"/>
      <c r="DMS13" s="190"/>
      <c r="DMT13" s="190"/>
      <c r="DMU13" s="190"/>
      <c r="DMV13" s="190"/>
      <c r="DMW13" s="190"/>
      <c r="DMX13" s="190"/>
      <c r="DMY13" s="190"/>
      <c r="DMZ13" s="190"/>
      <c r="DNA13" s="190"/>
      <c r="DNB13" s="190"/>
      <c r="DNC13" s="190"/>
      <c r="DND13" s="190"/>
      <c r="DNE13" s="190"/>
      <c r="DNF13" s="190"/>
      <c r="DNG13" s="190"/>
      <c r="DNH13" s="190"/>
      <c r="DNI13" s="190"/>
      <c r="DNJ13" s="190"/>
      <c r="DNK13" s="190"/>
      <c r="DNL13" s="190"/>
      <c r="DNM13" s="190"/>
      <c r="DNN13" s="190"/>
      <c r="DNO13" s="190"/>
      <c r="DNP13" s="190"/>
      <c r="DNQ13" s="190"/>
      <c r="DNR13" s="190"/>
      <c r="DNS13" s="190"/>
      <c r="DNT13" s="190"/>
      <c r="DNU13" s="190"/>
      <c r="DNV13" s="190"/>
      <c r="DNW13" s="190"/>
      <c r="DNX13" s="190"/>
      <c r="DNY13" s="190"/>
      <c r="DNZ13" s="190"/>
      <c r="DOA13" s="190"/>
      <c r="DOB13" s="190"/>
      <c r="DOC13" s="190"/>
      <c r="DOD13" s="190"/>
      <c r="DOE13" s="190"/>
      <c r="DOF13" s="190"/>
      <c r="DOG13" s="190"/>
      <c r="DOH13" s="190"/>
      <c r="DOI13" s="190"/>
      <c r="DOJ13" s="190"/>
      <c r="DOK13" s="190"/>
      <c r="DOL13" s="190"/>
      <c r="DOM13" s="190"/>
      <c r="DON13" s="190"/>
      <c r="DOO13" s="190"/>
      <c r="DOP13" s="190"/>
      <c r="DOQ13" s="190"/>
      <c r="DOR13" s="190"/>
      <c r="DOS13" s="190"/>
      <c r="DOT13" s="190"/>
      <c r="DOU13" s="190"/>
      <c r="DOV13" s="190"/>
      <c r="DOW13" s="190"/>
      <c r="DOX13" s="190"/>
      <c r="DOY13" s="190"/>
      <c r="DOZ13" s="190"/>
      <c r="DPA13" s="190"/>
      <c r="DPB13" s="190"/>
      <c r="DPC13" s="190"/>
      <c r="DPD13" s="190"/>
      <c r="DPE13" s="190"/>
      <c r="DPF13" s="190"/>
      <c r="DPG13" s="190"/>
      <c r="DPH13" s="190"/>
      <c r="DPI13" s="190"/>
      <c r="DPJ13" s="190"/>
      <c r="DPK13" s="190"/>
      <c r="DPL13" s="190"/>
      <c r="DPM13" s="190"/>
      <c r="DPN13" s="190"/>
      <c r="DPO13" s="190"/>
      <c r="DPP13" s="190"/>
      <c r="DPQ13" s="190"/>
      <c r="DPR13" s="190"/>
      <c r="DPS13" s="190"/>
      <c r="DPT13" s="190"/>
      <c r="DPU13" s="190"/>
      <c r="DPV13" s="190"/>
      <c r="DPW13" s="190"/>
      <c r="DPX13" s="190"/>
      <c r="DPY13" s="190"/>
      <c r="DPZ13" s="190"/>
      <c r="DQA13" s="190"/>
      <c r="DQB13" s="190"/>
      <c r="DQC13" s="190"/>
      <c r="DQD13" s="190"/>
      <c r="DQE13" s="190"/>
      <c r="DQF13" s="190"/>
      <c r="DQG13" s="190"/>
      <c r="DQH13" s="190"/>
      <c r="DQI13" s="190"/>
      <c r="DQJ13" s="190"/>
      <c r="DQK13" s="190"/>
      <c r="DQL13" s="190"/>
      <c r="DQM13" s="190"/>
      <c r="DQN13" s="190"/>
      <c r="DQO13" s="190"/>
      <c r="DQP13" s="190"/>
      <c r="DQQ13" s="190"/>
      <c r="DQR13" s="190"/>
      <c r="DQS13" s="190"/>
      <c r="DQT13" s="190"/>
      <c r="DQU13" s="190"/>
      <c r="DQV13" s="190"/>
      <c r="DQW13" s="190"/>
      <c r="DQX13" s="190"/>
      <c r="DQY13" s="190"/>
      <c r="DQZ13" s="190"/>
      <c r="DRA13" s="190"/>
      <c r="DRB13" s="190"/>
      <c r="DRC13" s="190"/>
      <c r="DRD13" s="190"/>
      <c r="DRE13" s="190"/>
      <c r="DRF13" s="190"/>
      <c r="DRG13" s="190"/>
      <c r="DRH13" s="190"/>
      <c r="DRI13" s="190"/>
      <c r="DRJ13" s="190"/>
      <c r="DRK13" s="190"/>
      <c r="DRL13" s="190"/>
      <c r="DRM13" s="190"/>
      <c r="DRN13" s="190"/>
      <c r="DRO13" s="190"/>
      <c r="DRP13" s="190"/>
      <c r="DRQ13" s="190"/>
      <c r="DRR13" s="190"/>
      <c r="DRS13" s="190"/>
      <c r="DRT13" s="190"/>
      <c r="DRU13" s="190"/>
      <c r="DRV13" s="190"/>
      <c r="DRW13" s="190"/>
      <c r="DRX13" s="190"/>
      <c r="DRY13" s="190"/>
      <c r="DRZ13" s="190"/>
      <c r="DSA13" s="190"/>
      <c r="DSB13" s="190"/>
      <c r="DSC13" s="190"/>
      <c r="DSD13" s="190"/>
      <c r="DSE13" s="190"/>
      <c r="DSF13" s="190"/>
      <c r="DSG13" s="190"/>
      <c r="DSH13" s="190"/>
      <c r="DSI13" s="190"/>
      <c r="DSJ13" s="190"/>
      <c r="DSK13" s="190"/>
      <c r="DSL13" s="190"/>
      <c r="DSM13" s="190"/>
      <c r="DSN13" s="190"/>
      <c r="DSO13" s="190"/>
      <c r="DSP13" s="190"/>
      <c r="DSQ13" s="190"/>
      <c r="DSR13" s="190"/>
      <c r="DSS13" s="190"/>
      <c r="DST13" s="190"/>
      <c r="DSU13" s="190"/>
      <c r="DSV13" s="190"/>
      <c r="DSW13" s="190"/>
      <c r="DSX13" s="190"/>
      <c r="DSY13" s="190"/>
      <c r="DSZ13" s="190"/>
      <c r="DTA13" s="190"/>
      <c r="DTB13" s="190"/>
      <c r="DTC13" s="190"/>
      <c r="DTD13" s="190"/>
      <c r="DTE13" s="190"/>
      <c r="DTF13" s="190"/>
      <c r="DTG13" s="190"/>
      <c r="DTH13" s="190"/>
      <c r="DTI13" s="190"/>
      <c r="DTJ13" s="190"/>
      <c r="DTK13" s="190"/>
      <c r="DTL13" s="190"/>
      <c r="DTM13" s="190"/>
      <c r="DTN13" s="190"/>
      <c r="DTO13" s="190"/>
      <c r="DTP13" s="190"/>
      <c r="DTQ13" s="190"/>
      <c r="DTR13" s="190"/>
      <c r="DTS13" s="190"/>
      <c r="DTT13" s="190"/>
      <c r="DTU13" s="190"/>
      <c r="DTV13" s="190"/>
      <c r="DTW13" s="190"/>
      <c r="DTX13" s="190"/>
      <c r="DTY13" s="190"/>
      <c r="DTZ13" s="190"/>
      <c r="DUA13" s="190"/>
      <c r="DUB13" s="190"/>
      <c r="DUC13" s="190"/>
      <c r="DUD13" s="190"/>
      <c r="DUE13" s="190"/>
      <c r="DUF13" s="190"/>
      <c r="DUG13" s="190"/>
      <c r="DUH13" s="190"/>
      <c r="DUI13" s="190"/>
      <c r="DUJ13" s="190"/>
      <c r="DUK13" s="190"/>
      <c r="DUL13" s="190"/>
      <c r="DUM13" s="190"/>
      <c r="DUN13" s="190"/>
      <c r="DUO13" s="190"/>
      <c r="DUP13" s="190"/>
      <c r="DUQ13" s="190"/>
      <c r="DUR13" s="190"/>
      <c r="DUS13" s="190"/>
      <c r="DUT13" s="190"/>
      <c r="DUU13" s="190"/>
      <c r="DUV13" s="190"/>
      <c r="DUW13" s="190"/>
      <c r="DUX13" s="190"/>
      <c r="DUY13" s="190"/>
      <c r="DUZ13" s="190"/>
      <c r="DVA13" s="190"/>
      <c r="DVB13" s="190"/>
      <c r="DVC13" s="190"/>
      <c r="DVD13" s="190"/>
      <c r="DVE13" s="190"/>
      <c r="DVF13" s="190"/>
      <c r="DVG13" s="190"/>
      <c r="DVH13" s="190"/>
      <c r="DVI13" s="190"/>
      <c r="DVJ13" s="190"/>
      <c r="DVK13" s="190"/>
      <c r="DVL13" s="190"/>
      <c r="DVM13" s="190"/>
      <c r="DVN13" s="190"/>
      <c r="DVO13" s="190"/>
      <c r="DVP13" s="190"/>
      <c r="DVQ13" s="190"/>
      <c r="DVR13" s="190"/>
      <c r="DVS13" s="190"/>
      <c r="DVT13" s="190"/>
      <c r="DVU13" s="190"/>
      <c r="DVV13" s="190"/>
      <c r="DVW13" s="190"/>
      <c r="DVX13" s="190"/>
      <c r="DVY13" s="190"/>
      <c r="DVZ13" s="190"/>
      <c r="DWA13" s="190"/>
      <c r="DWB13" s="190"/>
      <c r="DWC13" s="190"/>
      <c r="DWD13" s="190"/>
      <c r="DWE13" s="190"/>
      <c r="DWF13" s="190"/>
      <c r="DWG13" s="190"/>
      <c r="DWH13" s="190"/>
      <c r="DWI13" s="190"/>
      <c r="DWJ13" s="190"/>
      <c r="DWK13" s="190"/>
      <c r="DWL13" s="190"/>
      <c r="DWM13" s="190"/>
      <c r="DWN13" s="190"/>
      <c r="DWO13" s="190"/>
      <c r="DWP13" s="190"/>
      <c r="DWQ13" s="190"/>
      <c r="DWR13" s="190"/>
      <c r="DWS13" s="190"/>
      <c r="DWT13" s="190"/>
      <c r="DWU13" s="190"/>
      <c r="DWV13" s="190"/>
      <c r="DWW13" s="190"/>
      <c r="DWX13" s="190"/>
      <c r="DWY13" s="190"/>
      <c r="DWZ13" s="190"/>
      <c r="DXA13" s="190"/>
      <c r="DXB13" s="190"/>
      <c r="DXC13" s="190"/>
      <c r="DXD13" s="190"/>
      <c r="DXE13" s="190"/>
      <c r="DXF13" s="190"/>
      <c r="DXG13" s="190"/>
      <c r="DXH13" s="190"/>
      <c r="DXI13" s="190"/>
      <c r="DXJ13" s="190"/>
      <c r="DXK13" s="190"/>
      <c r="DXL13" s="190"/>
      <c r="DXM13" s="190"/>
      <c r="DXN13" s="190"/>
      <c r="DXO13" s="190"/>
      <c r="DXP13" s="190"/>
      <c r="DXQ13" s="190"/>
      <c r="DXR13" s="190"/>
      <c r="DXS13" s="190"/>
      <c r="DXT13" s="190"/>
      <c r="DXU13" s="190"/>
      <c r="DXV13" s="190"/>
      <c r="DXW13" s="190"/>
      <c r="DXX13" s="190"/>
      <c r="DXY13" s="190"/>
      <c r="DXZ13" s="190"/>
      <c r="DYA13" s="190"/>
      <c r="DYB13" s="190"/>
      <c r="DYC13" s="190"/>
      <c r="DYD13" s="190"/>
      <c r="DYE13" s="190"/>
      <c r="DYF13" s="190"/>
      <c r="DYG13" s="190"/>
      <c r="DYH13" s="190"/>
      <c r="DYI13" s="190"/>
      <c r="DYJ13" s="190"/>
      <c r="DYK13" s="190"/>
      <c r="DYL13" s="190"/>
      <c r="DYM13" s="190"/>
      <c r="DYN13" s="190"/>
      <c r="DYO13" s="190"/>
      <c r="DYP13" s="190"/>
      <c r="DYQ13" s="190"/>
      <c r="DYR13" s="190"/>
      <c r="DYS13" s="190"/>
      <c r="DYT13" s="190"/>
      <c r="DYU13" s="190"/>
      <c r="DYV13" s="190"/>
      <c r="DYW13" s="190"/>
      <c r="DYX13" s="190"/>
      <c r="DYY13" s="190"/>
      <c r="DYZ13" s="190"/>
      <c r="DZA13" s="190"/>
      <c r="DZB13" s="190"/>
      <c r="DZC13" s="190"/>
      <c r="DZD13" s="190"/>
      <c r="DZE13" s="190"/>
      <c r="DZF13" s="190"/>
      <c r="DZG13" s="190"/>
      <c r="DZH13" s="190"/>
      <c r="DZI13" s="190"/>
      <c r="DZJ13" s="190"/>
      <c r="DZK13" s="190"/>
      <c r="DZL13" s="190"/>
      <c r="DZM13" s="190"/>
      <c r="DZN13" s="190"/>
      <c r="DZO13" s="190"/>
      <c r="DZP13" s="190"/>
      <c r="DZQ13" s="190"/>
      <c r="DZR13" s="190"/>
      <c r="DZS13" s="190"/>
      <c r="DZT13" s="190"/>
      <c r="DZU13" s="190"/>
      <c r="DZV13" s="190"/>
      <c r="DZW13" s="190"/>
      <c r="DZX13" s="190"/>
      <c r="DZY13" s="190"/>
      <c r="DZZ13" s="190"/>
      <c r="EAA13" s="190"/>
      <c r="EAB13" s="190"/>
      <c r="EAC13" s="190"/>
      <c r="EAD13" s="190"/>
      <c r="EAE13" s="190"/>
      <c r="EAF13" s="190"/>
      <c r="EAG13" s="190"/>
      <c r="EAH13" s="190"/>
      <c r="EAI13" s="190"/>
      <c r="EAJ13" s="190"/>
      <c r="EAK13" s="190"/>
      <c r="EAL13" s="190"/>
      <c r="EAM13" s="190"/>
      <c r="EAN13" s="190"/>
      <c r="EAO13" s="190"/>
      <c r="EAP13" s="190"/>
      <c r="EAQ13" s="190"/>
      <c r="EAR13" s="190"/>
      <c r="EAS13" s="190"/>
      <c r="EAT13" s="190"/>
      <c r="EAU13" s="190"/>
      <c r="EAV13" s="190"/>
      <c r="EAW13" s="190"/>
      <c r="EAX13" s="190"/>
      <c r="EAY13" s="190"/>
      <c r="EAZ13" s="190"/>
      <c r="EBA13" s="190"/>
      <c r="EBB13" s="190"/>
      <c r="EBC13" s="190"/>
      <c r="EBD13" s="190"/>
      <c r="EBE13" s="190"/>
      <c r="EBF13" s="190"/>
      <c r="EBG13" s="190"/>
      <c r="EBH13" s="190"/>
      <c r="EBI13" s="190"/>
      <c r="EBJ13" s="190"/>
      <c r="EBK13" s="190"/>
      <c r="EBL13" s="190"/>
      <c r="EBM13" s="190"/>
      <c r="EBN13" s="190"/>
      <c r="EBO13" s="190"/>
      <c r="EBP13" s="190"/>
      <c r="EBQ13" s="190"/>
      <c r="EBR13" s="190"/>
      <c r="EBS13" s="190"/>
      <c r="EBT13" s="190"/>
      <c r="EBU13" s="190"/>
      <c r="EBV13" s="190"/>
      <c r="EBW13" s="190"/>
      <c r="EBX13" s="190"/>
      <c r="EBY13" s="190"/>
      <c r="EBZ13" s="190"/>
      <c r="ECA13" s="190"/>
      <c r="ECB13" s="190"/>
      <c r="ECC13" s="190"/>
      <c r="ECD13" s="190"/>
      <c r="ECE13" s="190"/>
      <c r="ECF13" s="190"/>
      <c r="ECG13" s="190"/>
      <c r="ECH13" s="190"/>
      <c r="ECI13" s="190"/>
      <c r="ECJ13" s="190"/>
      <c r="ECK13" s="190"/>
      <c r="ECL13" s="190"/>
      <c r="ECM13" s="190"/>
      <c r="ECN13" s="190"/>
      <c r="ECO13" s="190"/>
      <c r="ECP13" s="190"/>
      <c r="ECQ13" s="190"/>
      <c r="ECR13" s="190"/>
      <c r="ECS13" s="190"/>
      <c r="ECT13" s="190"/>
      <c r="ECU13" s="190"/>
      <c r="ECV13" s="190"/>
      <c r="ECW13" s="190"/>
      <c r="ECX13" s="190"/>
      <c r="ECY13" s="190"/>
      <c r="ECZ13" s="190"/>
      <c r="EDA13" s="190"/>
      <c r="EDB13" s="190"/>
      <c r="EDC13" s="190"/>
      <c r="EDD13" s="190"/>
      <c r="EDE13" s="190"/>
      <c r="EDF13" s="190"/>
      <c r="EDG13" s="190"/>
      <c r="EDH13" s="190"/>
      <c r="EDI13" s="190"/>
      <c r="EDJ13" s="190"/>
      <c r="EDK13" s="190"/>
      <c r="EDL13" s="190"/>
      <c r="EDM13" s="190"/>
      <c r="EDN13" s="190"/>
      <c r="EDO13" s="190"/>
      <c r="EDP13" s="190"/>
      <c r="EDQ13" s="190"/>
      <c r="EDR13" s="190"/>
      <c r="EDS13" s="190"/>
      <c r="EDT13" s="190"/>
      <c r="EDU13" s="190"/>
      <c r="EDV13" s="190"/>
      <c r="EDW13" s="190"/>
      <c r="EDX13" s="190"/>
      <c r="EDY13" s="190"/>
      <c r="EDZ13" s="190"/>
      <c r="EEA13" s="190"/>
      <c r="EEB13" s="190"/>
      <c r="EEC13" s="190"/>
      <c r="EED13" s="190"/>
      <c r="EEE13" s="190"/>
      <c r="EEF13" s="190"/>
      <c r="EEG13" s="190"/>
      <c r="EEH13" s="190"/>
      <c r="EEI13" s="190"/>
      <c r="EEJ13" s="190"/>
      <c r="EEK13" s="190"/>
      <c r="EEL13" s="190"/>
      <c r="EEM13" s="190"/>
      <c r="EEN13" s="190"/>
      <c r="EEO13" s="190"/>
      <c r="EEP13" s="190"/>
      <c r="EEQ13" s="190"/>
      <c r="EER13" s="190"/>
      <c r="EES13" s="190"/>
      <c r="EET13" s="190"/>
      <c r="EEU13" s="190"/>
      <c r="EEV13" s="190"/>
      <c r="EEW13" s="190"/>
      <c r="EEX13" s="190"/>
      <c r="EEY13" s="190"/>
      <c r="EEZ13" s="190"/>
      <c r="EFA13" s="190"/>
      <c r="EFB13" s="190"/>
      <c r="EFC13" s="190"/>
      <c r="EFD13" s="190"/>
      <c r="EFE13" s="190"/>
      <c r="EFF13" s="190"/>
      <c r="EFG13" s="190"/>
      <c r="EFH13" s="190"/>
      <c r="EFI13" s="190"/>
      <c r="EFJ13" s="190"/>
      <c r="EFK13" s="190"/>
      <c r="EFL13" s="190"/>
      <c r="EFM13" s="190"/>
      <c r="EFN13" s="190"/>
      <c r="EFO13" s="190"/>
      <c r="EFP13" s="190"/>
      <c r="EFQ13" s="190"/>
      <c r="EFR13" s="190"/>
      <c r="EFS13" s="190"/>
      <c r="EFT13" s="190"/>
      <c r="EFU13" s="190"/>
      <c r="EFV13" s="190"/>
      <c r="EFW13" s="190"/>
      <c r="EFX13" s="190"/>
      <c r="EFY13" s="190"/>
      <c r="EFZ13" s="190"/>
      <c r="EGA13" s="190"/>
      <c r="EGB13" s="190"/>
      <c r="EGC13" s="190"/>
      <c r="EGD13" s="190"/>
      <c r="EGE13" s="190"/>
      <c r="EGF13" s="190"/>
      <c r="EGG13" s="190"/>
      <c r="EGH13" s="190"/>
      <c r="EGI13" s="190"/>
      <c r="EGJ13" s="190"/>
      <c r="EGK13" s="190"/>
      <c r="EGL13" s="190"/>
      <c r="EGM13" s="190"/>
      <c r="EGN13" s="190"/>
      <c r="EGO13" s="190"/>
      <c r="EGP13" s="190"/>
      <c r="EGQ13" s="190"/>
      <c r="EGR13" s="190"/>
      <c r="EGS13" s="190"/>
      <c r="EGT13" s="190"/>
      <c r="EGU13" s="190"/>
      <c r="EGV13" s="190"/>
      <c r="EGW13" s="190"/>
      <c r="EGX13" s="190"/>
      <c r="EGY13" s="190"/>
      <c r="EGZ13" s="190"/>
      <c r="EHA13" s="190"/>
      <c r="EHB13" s="190"/>
      <c r="EHC13" s="190"/>
      <c r="EHD13" s="190"/>
      <c r="EHE13" s="190"/>
      <c r="EHF13" s="190"/>
      <c r="EHG13" s="190"/>
      <c r="EHH13" s="190"/>
      <c r="EHI13" s="190"/>
      <c r="EHJ13" s="190"/>
      <c r="EHK13" s="190"/>
      <c r="EHL13" s="190"/>
      <c r="EHM13" s="190"/>
      <c r="EHN13" s="190"/>
      <c r="EHO13" s="190"/>
      <c r="EHP13" s="190"/>
      <c r="EHQ13" s="190"/>
      <c r="EHR13" s="190"/>
      <c r="EHS13" s="190"/>
      <c r="EHT13" s="190"/>
      <c r="EHU13" s="190"/>
      <c r="EHV13" s="190"/>
      <c r="EHW13" s="190"/>
      <c r="EHX13" s="190"/>
      <c r="EHY13" s="190"/>
      <c r="EHZ13" s="190"/>
      <c r="EIA13" s="190"/>
      <c r="EIB13" s="190"/>
      <c r="EIC13" s="190"/>
      <c r="EID13" s="190"/>
      <c r="EIE13" s="190"/>
      <c r="EIF13" s="190"/>
      <c r="EIG13" s="190"/>
      <c r="EIH13" s="190"/>
      <c r="EII13" s="190"/>
      <c r="EIJ13" s="190"/>
      <c r="EIK13" s="190"/>
      <c r="EIL13" s="190"/>
      <c r="EIM13" s="190"/>
      <c r="EIN13" s="190"/>
      <c r="EIO13" s="190"/>
      <c r="EIP13" s="190"/>
      <c r="EIQ13" s="190"/>
      <c r="EIR13" s="190"/>
      <c r="EIS13" s="190"/>
      <c r="EIT13" s="190"/>
      <c r="EIU13" s="190"/>
      <c r="EIV13" s="190"/>
      <c r="EIW13" s="190"/>
      <c r="EIX13" s="190"/>
      <c r="EIY13" s="190"/>
      <c r="EIZ13" s="190"/>
      <c r="EJA13" s="190"/>
      <c r="EJB13" s="190"/>
      <c r="EJC13" s="190"/>
      <c r="EJD13" s="190"/>
      <c r="EJE13" s="190"/>
      <c r="EJF13" s="190"/>
      <c r="EJG13" s="190"/>
      <c r="EJH13" s="190"/>
      <c r="EJI13" s="190"/>
      <c r="EJJ13" s="190"/>
      <c r="EJK13" s="190"/>
      <c r="EJL13" s="190"/>
      <c r="EJM13" s="190"/>
      <c r="EJN13" s="190"/>
      <c r="EJO13" s="190"/>
      <c r="EJP13" s="190"/>
      <c r="EJQ13" s="190"/>
      <c r="EJR13" s="190"/>
      <c r="EJS13" s="190"/>
      <c r="EJT13" s="190"/>
      <c r="EJU13" s="190"/>
      <c r="EJV13" s="190"/>
      <c r="EJW13" s="190"/>
      <c r="EJX13" s="190"/>
      <c r="EJY13" s="190"/>
      <c r="EJZ13" s="190"/>
      <c r="EKA13" s="190"/>
      <c r="EKB13" s="190"/>
      <c r="EKC13" s="190"/>
      <c r="EKD13" s="190"/>
      <c r="EKE13" s="190"/>
      <c r="EKF13" s="190"/>
      <c r="EKG13" s="190"/>
      <c r="EKH13" s="190"/>
      <c r="EKI13" s="190"/>
      <c r="EKJ13" s="190"/>
      <c r="EKK13" s="190"/>
      <c r="EKL13" s="190"/>
      <c r="EKM13" s="190"/>
      <c r="EKN13" s="190"/>
      <c r="EKO13" s="190"/>
      <c r="EKP13" s="190"/>
      <c r="EKQ13" s="190"/>
      <c r="EKR13" s="190"/>
      <c r="EKS13" s="190"/>
      <c r="EKT13" s="190"/>
      <c r="EKU13" s="190"/>
      <c r="EKV13" s="190"/>
      <c r="EKW13" s="190"/>
      <c r="EKX13" s="190"/>
      <c r="EKY13" s="190"/>
      <c r="EKZ13" s="190"/>
      <c r="ELA13" s="190"/>
      <c r="ELB13" s="190"/>
      <c r="ELC13" s="190"/>
      <c r="ELD13" s="190"/>
      <c r="ELE13" s="190"/>
      <c r="ELF13" s="190"/>
      <c r="ELG13" s="190"/>
      <c r="ELH13" s="190"/>
      <c r="ELI13" s="190"/>
      <c r="ELJ13" s="190"/>
      <c r="ELK13" s="190"/>
      <c r="ELL13" s="190"/>
      <c r="ELM13" s="190"/>
      <c r="ELN13" s="190"/>
      <c r="ELO13" s="190"/>
      <c r="ELP13" s="190"/>
      <c r="ELQ13" s="190"/>
      <c r="ELR13" s="190"/>
      <c r="ELS13" s="190"/>
      <c r="ELT13" s="190"/>
      <c r="ELU13" s="190"/>
      <c r="ELV13" s="190"/>
      <c r="ELW13" s="190"/>
      <c r="ELX13" s="190"/>
      <c r="ELY13" s="190"/>
      <c r="ELZ13" s="190"/>
      <c r="EMA13" s="190"/>
      <c r="EMB13" s="190"/>
      <c r="EMC13" s="190"/>
      <c r="EMD13" s="190"/>
      <c r="EME13" s="190"/>
      <c r="EMF13" s="190"/>
      <c r="EMG13" s="190"/>
      <c r="EMH13" s="190"/>
      <c r="EMI13" s="190"/>
      <c r="EMJ13" s="190"/>
      <c r="EMK13" s="190"/>
      <c r="EML13" s="190"/>
      <c r="EMM13" s="190"/>
      <c r="EMN13" s="190"/>
      <c r="EMO13" s="190"/>
      <c r="EMP13" s="190"/>
      <c r="EMQ13" s="190"/>
      <c r="EMR13" s="190"/>
      <c r="EMS13" s="190"/>
      <c r="EMT13" s="190"/>
      <c r="EMU13" s="190"/>
      <c r="EMV13" s="190"/>
      <c r="EMW13" s="190"/>
      <c r="EMX13" s="190"/>
      <c r="EMY13" s="190"/>
      <c r="EMZ13" s="190"/>
      <c r="ENA13" s="190"/>
      <c r="ENB13" s="190"/>
      <c r="ENC13" s="190"/>
      <c r="END13" s="190"/>
      <c r="ENE13" s="190"/>
      <c r="ENF13" s="190"/>
      <c r="ENG13" s="190"/>
      <c r="ENH13" s="190"/>
      <c r="ENI13" s="190"/>
      <c r="ENJ13" s="190"/>
      <c r="ENK13" s="190"/>
      <c r="ENL13" s="190"/>
      <c r="ENM13" s="190"/>
      <c r="ENN13" s="190"/>
      <c r="ENO13" s="190"/>
      <c r="ENP13" s="190"/>
      <c r="ENQ13" s="190"/>
      <c r="ENR13" s="190"/>
      <c r="ENS13" s="190"/>
      <c r="ENT13" s="190"/>
      <c r="ENU13" s="190"/>
      <c r="ENV13" s="190"/>
      <c r="ENW13" s="190"/>
      <c r="ENX13" s="190"/>
      <c r="ENY13" s="190"/>
      <c r="ENZ13" s="190"/>
      <c r="EOA13" s="190"/>
      <c r="EOB13" s="190"/>
      <c r="EOC13" s="190"/>
      <c r="EOD13" s="190"/>
      <c r="EOE13" s="190"/>
      <c r="EOF13" s="190"/>
      <c r="EOG13" s="190"/>
      <c r="EOH13" s="190"/>
      <c r="EOI13" s="190"/>
      <c r="EOJ13" s="190"/>
      <c r="EOK13" s="190"/>
      <c r="EOL13" s="190"/>
      <c r="EOM13" s="190"/>
      <c r="EON13" s="190"/>
      <c r="EOO13" s="190"/>
      <c r="EOP13" s="190"/>
      <c r="EOQ13" s="190"/>
      <c r="EOR13" s="190"/>
      <c r="EOS13" s="190"/>
      <c r="EOT13" s="190"/>
      <c r="EOU13" s="190"/>
      <c r="EOV13" s="190"/>
      <c r="EOW13" s="190"/>
      <c r="EOX13" s="190"/>
      <c r="EOY13" s="190"/>
      <c r="EOZ13" s="190"/>
      <c r="EPA13" s="190"/>
      <c r="EPB13" s="190"/>
      <c r="EPC13" s="190"/>
      <c r="EPD13" s="190"/>
      <c r="EPE13" s="190"/>
      <c r="EPF13" s="190"/>
      <c r="EPG13" s="190"/>
      <c r="EPH13" s="190"/>
      <c r="EPI13" s="190"/>
      <c r="EPJ13" s="190"/>
      <c r="EPK13" s="190"/>
      <c r="EPL13" s="190"/>
      <c r="EPM13" s="190"/>
      <c r="EPN13" s="190"/>
      <c r="EPO13" s="190"/>
      <c r="EPP13" s="190"/>
      <c r="EPQ13" s="190"/>
      <c r="EPR13" s="190"/>
      <c r="EPS13" s="190"/>
      <c r="EPT13" s="190"/>
      <c r="EPU13" s="190"/>
      <c r="EPV13" s="190"/>
      <c r="EPW13" s="190"/>
      <c r="EPX13" s="190"/>
      <c r="EPY13" s="190"/>
      <c r="EPZ13" s="190"/>
      <c r="EQA13" s="190"/>
      <c r="EQB13" s="190"/>
      <c r="EQC13" s="190"/>
      <c r="EQD13" s="190"/>
      <c r="EQE13" s="190"/>
      <c r="EQF13" s="190"/>
      <c r="EQG13" s="190"/>
      <c r="EQH13" s="190"/>
      <c r="EQI13" s="190"/>
      <c r="EQJ13" s="190"/>
      <c r="EQK13" s="190"/>
      <c r="EQL13" s="190"/>
      <c r="EQM13" s="190"/>
      <c r="EQN13" s="190"/>
      <c r="EQO13" s="190"/>
      <c r="EQP13" s="190"/>
      <c r="EQQ13" s="190"/>
      <c r="EQR13" s="190"/>
      <c r="EQS13" s="190"/>
      <c r="EQT13" s="190"/>
      <c r="EQU13" s="190"/>
      <c r="EQV13" s="190"/>
      <c r="EQW13" s="190"/>
      <c r="EQX13" s="190"/>
      <c r="EQY13" s="190"/>
      <c r="EQZ13" s="190"/>
      <c r="ERA13" s="190"/>
      <c r="ERB13" s="190"/>
      <c r="ERC13" s="190"/>
      <c r="ERD13" s="190"/>
      <c r="ERE13" s="190"/>
      <c r="ERF13" s="190"/>
      <c r="ERG13" s="190"/>
      <c r="ERH13" s="190"/>
      <c r="ERI13" s="190"/>
      <c r="ERJ13" s="190"/>
      <c r="ERK13" s="190"/>
      <c r="ERL13" s="190"/>
      <c r="ERM13" s="190"/>
      <c r="ERN13" s="190"/>
      <c r="ERO13" s="190"/>
      <c r="ERP13" s="190"/>
      <c r="ERQ13" s="190"/>
      <c r="ERR13" s="190"/>
      <c r="ERS13" s="190"/>
      <c r="ERT13" s="190"/>
      <c r="ERU13" s="190"/>
      <c r="ERV13" s="190"/>
      <c r="ERW13" s="190"/>
      <c r="ERX13" s="190"/>
      <c r="ERY13" s="190"/>
      <c r="ERZ13" s="190"/>
      <c r="ESA13" s="190"/>
      <c r="ESB13" s="190"/>
      <c r="ESC13" s="190"/>
      <c r="ESD13" s="190"/>
      <c r="ESE13" s="190"/>
      <c r="ESF13" s="190"/>
      <c r="ESG13" s="190"/>
      <c r="ESH13" s="190"/>
      <c r="ESI13" s="190"/>
      <c r="ESJ13" s="190"/>
      <c r="ESK13" s="190"/>
      <c r="ESL13" s="190"/>
      <c r="ESM13" s="190"/>
      <c r="ESN13" s="190"/>
      <c r="ESO13" s="190"/>
      <c r="ESP13" s="190"/>
      <c r="ESQ13" s="190"/>
      <c r="ESR13" s="190"/>
      <c r="ESS13" s="190"/>
      <c r="EST13" s="190"/>
      <c r="ESU13" s="190"/>
      <c r="ESV13" s="190"/>
      <c r="ESW13" s="190"/>
      <c r="ESX13" s="190"/>
      <c r="ESY13" s="190"/>
      <c r="ESZ13" s="190"/>
      <c r="ETA13" s="190"/>
      <c r="ETB13" s="190"/>
      <c r="ETC13" s="190"/>
      <c r="ETD13" s="190"/>
      <c r="ETE13" s="190"/>
      <c r="ETF13" s="190"/>
      <c r="ETG13" s="190"/>
      <c r="ETH13" s="190"/>
      <c r="ETI13" s="190"/>
      <c r="ETJ13" s="190"/>
      <c r="ETK13" s="190"/>
      <c r="ETL13" s="190"/>
      <c r="ETM13" s="190"/>
      <c r="ETN13" s="190"/>
      <c r="ETO13" s="190"/>
      <c r="ETP13" s="190"/>
      <c r="ETQ13" s="190"/>
      <c r="ETR13" s="190"/>
      <c r="ETS13" s="190"/>
      <c r="ETT13" s="190"/>
      <c r="ETU13" s="190"/>
      <c r="ETV13" s="190"/>
      <c r="ETW13" s="190"/>
      <c r="ETX13" s="190"/>
      <c r="ETY13" s="190"/>
      <c r="ETZ13" s="190"/>
      <c r="EUA13" s="190"/>
      <c r="EUB13" s="190"/>
      <c r="EUC13" s="190"/>
      <c r="EUD13" s="190"/>
      <c r="EUE13" s="190"/>
      <c r="EUF13" s="190"/>
      <c r="EUG13" s="190"/>
      <c r="EUH13" s="190"/>
      <c r="EUI13" s="190"/>
      <c r="EUJ13" s="190"/>
      <c r="EUK13" s="190"/>
      <c r="EUL13" s="190"/>
      <c r="EUM13" s="190"/>
      <c r="EUN13" s="190"/>
      <c r="EUO13" s="190"/>
      <c r="EUP13" s="190"/>
      <c r="EUQ13" s="190"/>
      <c r="EUR13" s="190"/>
      <c r="EUS13" s="190"/>
      <c r="EUT13" s="190"/>
      <c r="EUU13" s="190"/>
      <c r="EUV13" s="190"/>
      <c r="EUW13" s="190"/>
      <c r="EUX13" s="190"/>
      <c r="EUY13" s="190"/>
      <c r="EUZ13" s="190"/>
      <c r="EVA13" s="190"/>
      <c r="EVB13" s="190"/>
      <c r="EVC13" s="190"/>
      <c r="EVD13" s="190"/>
      <c r="EVE13" s="190"/>
      <c r="EVF13" s="190"/>
      <c r="EVG13" s="190"/>
      <c r="EVH13" s="190"/>
      <c r="EVI13" s="190"/>
      <c r="EVJ13" s="190"/>
      <c r="EVK13" s="190"/>
      <c r="EVL13" s="190"/>
      <c r="EVM13" s="190"/>
      <c r="EVN13" s="190"/>
      <c r="EVO13" s="190"/>
      <c r="EVP13" s="190"/>
      <c r="EVQ13" s="190"/>
      <c r="EVR13" s="190"/>
      <c r="EVS13" s="190"/>
      <c r="EVT13" s="190"/>
      <c r="EVU13" s="190"/>
      <c r="EVV13" s="190"/>
      <c r="EVW13" s="190"/>
      <c r="EVX13" s="190"/>
      <c r="EVY13" s="190"/>
      <c r="EVZ13" s="190"/>
      <c r="EWA13" s="190"/>
      <c r="EWB13" s="190"/>
      <c r="EWC13" s="190"/>
      <c r="EWD13" s="190"/>
      <c r="EWE13" s="190"/>
      <c r="EWF13" s="190"/>
      <c r="EWG13" s="190"/>
      <c r="EWH13" s="190"/>
      <c r="EWI13" s="190"/>
      <c r="EWJ13" s="190"/>
      <c r="EWK13" s="190"/>
      <c r="EWL13" s="190"/>
      <c r="EWM13" s="190"/>
      <c r="EWN13" s="190"/>
      <c r="EWO13" s="190"/>
      <c r="EWP13" s="190"/>
      <c r="EWQ13" s="190"/>
      <c r="EWR13" s="190"/>
      <c r="EWS13" s="190"/>
      <c r="EWT13" s="190"/>
      <c r="EWU13" s="190"/>
      <c r="EWV13" s="190"/>
      <c r="EWW13" s="190"/>
      <c r="EWX13" s="190"/>
      <c r="EWY13" s="190"/>
      <c r="EWZ13" s="190"/>
      <c r="EXA13" s="190"/>
      <c r="EXB13" s="190"/>
      <c r="EXC13" s="190"/>
      <c r="EXD13" s="190"/>
      <c r="EXE13" s="190"/>
      <c r="EXF13" s="190"/>
      <c r="EXG13" s="190"/>
      <c r="EXH13" s="190"/>
      <c r="EXI13" s="190"/>
      <c r="EXJ13" s="190"/>
      <c r="EXK13" s="190"/>
      <c r="EXL13" s="190"/>
      <c r="EXM13" s="190"/>
      <c r="EXN13" s="190"/>
      <c r="EXO13" s="190"/>
      <c r="EXP13" s="190"/>
      <c r="EXQ13" s="190"/>
      <c r="EXR13" s="190"/>
      <c r="EXS13" s="190"/>
      <c r="EXT13" s="190"/>
      <c r="EXU13" s="190"/>
      <c r="EXV13" s="190"/>
      <c r="EXW13" s="190"/>
      <c r="EXX13" s="190"/>
      <c r="EXY13" s="190"/>
      <c r="EXZ13" s="190"/>
      <c r="EYA13" s="190"/>
      <c r="EYB13" s="190"/>
      <c r="EYC13" s="190"/>
      <c r="EYD13" s="190"/>
      <c r="EYE13" s="190"/>
      <c r="EYF13" s="190"/>
      <c r="EYG13" s="190"/>
      <c r="EYH13" s="190"/>
      <c r="EYI13" s="190"/>
      <c r="EYJ13" s="190"/>
      <c r="EYK13" s="190"/>
      <c r="EYL13" s="190"/>
      <c r="EYM13" s="190"/>
      <c r="EYN13" s="190"/>
      <c r="EYO13" s="190"/>
      <c r="EYP13" s="190"/>
      <c r="EYQ13" s="190"/>
      <c r="EYR13" s="190"/>
      <c r="EYS13" s="190"/>
      <c r="EYT13" s="190"/>
      <c r="EYU13" s="190"/>
      <c r="EYV13" s="190"/>
      <c r="EYW13" s="190"/>
      <c r="EYX13" s="190"/>
      <c r="EYY13" s="190"/>
      <c r="EYZ13" s="190"/>
      <c r="EZA13" s="190"/>
      <c r="EZB13" s="190"/>
      <c r="EZC13" s="190"/>
      <c r="EZD13" s="190"/>
      <c r="EZE13" s="190"/>
      <c r="EZF13" s="190"/>
      <c r="EZG13" s="190"/>
      <c r="EZH13" s="190"/>
      <c r="EZI13" s="190"/>
      <c r="EZJ13" s="190"/>
      <c r="EZK13" s="190"/>
      <c r="EZL13" s="190"/>
      <c r="EZM13" s="190"/>
      <c r="EZN13" s="190"/>
      <c r="EZO13" s="190"/>
      <c r="EZP13" s="190"/>
      <c r="EZQ13" s="190"/>
      <c r="EZR13" s="190"/>
      <c r="EZS13" s="190"/>
      <c r="EZT13" s="190"/>
      <c r="EZU13" s="190"/>
      <c r="EZV13" s="190"/>
      <c r="EZW13" s="190"/>
      <c r="EZX13" s="190"/>
      <c r="EZY13" s="190"/>
      <c r="EZZ13" s="190"/>
      <c r="FAA13" s="190"/>
      <c r="FAB13" s="190"/>
      <c r="FAC13" s="190"/>
      <c r="FAD13" s="190"/>
      <c r="FAE13" s="190"/>
      <c r="FAF13" s="190"/>
      <c r="FAG13" s="190"/>
      <c r="FAH13" s="190"/>
      <c r="FAI13" s="190"/>
      <c r="FAJ13" s="190"/>
      <c r="FAK13" s="190"/>
      <c r="FAL13" s="190"/>
      <c r="FAM13" s="190"/>
      <c r="FAN13" s="190"/>
      <c r="FAO13" s="190"/>
      <c r="FAP13" s="190"/>
      <c r="FAQ13" s="190"/>
      <c r="FAR13" s="190"/>
      <c r="FAS13" s="190"/>
      <c r="FAT13" s="190"/>
      <c r="FAU13" s="190"/>
      <c r="FAV13" s="190"/>
      <c r="FAW13" s="190"/>
      <c r="FAX13" s="190"/>
      <c r="FAY13" s="190"/>
      <c r="FAZ13" s="190"/>
      <c r="FBA13" s="190"/>
      <c r="FBB13" s="190"/>
      <c r="FBC13" s="190"/>
      <c r="FBD13" s="190"/>
      <c r="FBE13" s="190"/>
      <c r="FBF13" s="190"/>
      <c r="FBG13" s="190"/>
      <c r="FBH13" s="190"/>
      <c r="FBI13" s="190"/>
      <c r="FBJ13" s="190"/>
      <c r="FBK13" s="190"/>
      <c r="FBL13" s="190"/>
      <c r="FBM13" s="190"/>
      <c r="FBN13" s="190"/>
      <c r="FBO13" s="190"/>
      <c r="FBP13" s="190"/>
      <c r="FBQ13" s="190"/>
      <c r="FBR13" s="190"/>
      <c r="FBS13" s="190"/>
      <c r="FBT13" s="190"/>
      <c r="FBU13" s="190"/>
      <c r="FBV13" s="190"/>
      <c r="FBW13" s="190"/>
      <c r="FBX13" s="190"/>
      <c r="FBY13" s="190"/>
      <c r="FBZ13" s="190"/>
      <c r="FCA13" s="190"/>
      <c r="FCB13" s="190"/>
      <c r="FCC13" s="190"/>
      <c r="FCD13" s="190"/>
      <c r="FCE13" s="190"/>
      <c r="FCF13" s="190"/>
      <c r="FCG13" s="190"/>
      <c r="FCH13" s="190"/>
      <c r="FCI13" s="190"/>
      <c r="FCJ13" s="190"/>
      <c r="FCK13" s="190"/>
      <c r="FCL13" s="190"/>
      <c r="FCM13" s="190"/>
      <c r="FCN13" s="190"/>
      <c r="FCO13" s="190"/>
      <c r="FCP13" s="190"/>
      <c r="FCQ13" s="190"/>
      <c r="FCR13" s="190"/>
      <c r="FCS13" s="190"/>
      <c r="FCT13" s="190"/>
      <c r="FCU13" s="190"/>
      <c r="FCV13" s="190"/>
      <c r="FCW13" s="190"/>
      <c r="FCX13" s="190"/>
      <c r="FCY13" s="190"/>
      <c r="FCZ13" s="190"/>
      <c r="FDA13" s="190"/>
      <c r="FDB13" s="190"/>
      <c r="FDC13" s="190"/>
      <c r="FDD13" s="190"/>
      <c r="FDE13" s="190"/>
      <c r="FDF13" s="190"/>
      <c r="FDG13" s="190"/>
      <c r="FDH13" s="190"/>
      <c r="FDI13" s="190"/>
      <c r="FDJ13" s="190"/>
      <c r="FDK13" s="190"/>
      <c r="FDL13" s="190"/>
      <c r="FDM13" s="190"/>
      <c r="FDN13" s="190"/>
      <c r="FDO13" s="190"/>
      <c r="FDP13" s="190"/>
      <c r="FDQ13" s="190"/>
      <c r="FDR13" s="190"/>
      <c r="FDS13" s="190"/>
      <c r="FDT13" s="190"/>
      <c r="FDU13" s="190"/>
      <c r="FDV13" s="190"/>
      <c r="FDW13" s="190"/>
      <c r="FDX13" s="190"/>
      <c r="FDY13" s="190"/>
      <c r="FDZ13" s="190"/>
      <c r="FEA13" s="190"/>
      <c r="FEB13" s="190"/>
      <c r="FEC13" s="190"/>
      <c r="FED13" s="190"/>
      <c r="FEE13" s="190"/>
      <c r="FEF13" s="190"/>
      <c r="FEG13" s="190"/>
      <c r="FEH13" s="190"/>
      <c r="FEI13" s="190"/>
      <c r="FEJ13" s="190"/>
      <c r="FEK13" s="190"/>
      <c r="FEL13" s="190"/>
      <c r="FEM13" s="190"/>
      <c r="FEN13" s="190"/>
      <c r="FEO13" s="190"/>
      <c r="FEP13" s="190"/>
      <c r="FEQ13" s="190"/>
      <c r="FER13" s="190"/>
      <c r="FES13" s="190"/>
      <c r="FET13" s="190"/>
      <c r="FEU13" s="190"/>
      <c r="FEV13" s="190"/>
      <c r="FEW13" s="190"/>
      <c r="FEX13" s="190"/>
      <c r="FEY13" s="190"/>
      <c r="FEZ13" s="190"/>
      <c r="FFA13" s="190"/>
      <c r="FFB13" s="190"/>
      <c r="FFC13" s="190"/>
      <c r="FFD13" s="190"/>
      <c r="FFE13" s="190"/>
      <c r="FFF13" s="190"/>
      <c r="FFG13" s="190"/>
      <c r="FFH13" s="190"/>
      <c r="FFI13" s="190"/>
      <c r="FFJ13" s="190"/>
      <c r="FFK13" s="190"/>
      <c r="FFL13" s="190"/>
      <c r="FFM13" s="190"/>
      <c r="FFN13" s="190"/>
      <c r="FFO13" s="190"/>
      <c r="FFP13" s="190"/>
      <c r="FFQ13" s="190"/>
      <c r="FFR13" s="190"/>
      <c r="FFS13" s="190"/>
      <c r="FFT13" s="190"/>
      <c r="FFU13" s="190"/>
      <c r="FFV13" s="190"/>
      <c r="FFW13" s="190"/>
      <c r="FFX13" s="190"/>
      <c r="FFY13" s="190"/>
      <c r="FFZ13" s="190"/>
      <c r="FGA13" s="190"/>
      <c r="FGB13" s="190"/>
      <c r="FGC13" s="190"/>
      <c r="FGD13" s="190"/>
      <c r="FGE13" s="190"/>
      <c r="FGF13" s="190"/>
      <c r="FGG13" s="190"/>
      <c r="FGH13" s="190"/>
      <c r="FGI13" s="190"/>
      <c r="FGJ13" s="190"/>
      <c r="FGK13" s="190"/>
      <c r="FGL13" s="190"/>
      <c r="FGM13" s="190"/>
      <c r="FGN13" s="190"/>
      <c r="FGO13" s="190"/>
      <c r="FGP13" s="190"/>
      <c r="FGQ13" s="190"/>
      <c r="FGR13" s="190"/>
      <c r="FGS13" s="190"/>
      <c r="FGT13" s="190"/>
      <c r="FGU13" s="190"/>
      <c r="FGV13" s="190"/>
      <c r="FGW13" s="190"/>
      <c r="FGX13" s="190"/>
      <c r="FGY13" s="190"/>
      <c r="FGZ13" s="190"/>
      <c r="FHA13" s="190"/>
      <c r="FHB13" s="190"/>
      <c r="FHC13" s="190"/>
      <c r="FHD13" s="190"/>
      <c r="FHE13" s="190"/>
      <c r="FHF13" s="190"/>
      <c r="FHG13" s="190"/>
      <c r="FHH13" s="190"/>
      <c r="FHI13" s="190"/>
      <c r="FHJ13" s="190"/>
      <c r="FHK13" s="190"/>
      <c r="FHL13" s="190"/>
      <c r="FHM13" s="190"/>
      <c r="FHN13" s="190"/>
      <c r="FHO13" s="190"/>
      <c r="FHP13" s="190"/>
      <c r="FHQ13" s="190"/>
      <c r="FHR13" s="190"/>
      <c r="FHS13" s="190"/>
      <c r="FHT13" s="190"/>
      <c r="FHU13" s="190"/>
      <c r="FHV13" s="190"/>
      <c r="FHW13" s="190"/>
      <c r="FHX13" s="190"/>
      <c r="FHY13" s="190"/>
      <c r="FHZ13" s="190"/>
      <c r="FIA13" s="190"/>
      <c r="FIB13" s="190"/>
      <c r="FIC13" s="190"/>
      <c r="FID13" s="190"/>
      <c r="FIE13" s="190"/>
      <c r="FIF13" s="190"/>
      <c r="FIG13" s="190"/>
      <c r="FIH13" s="190"/>
      <c r="FII13" s="190"/>
      <c r="FIJ13" s="190"/>
      <c r="FIK13" s="190"/>
      <c r="FIL13" s="190"/>
      <c r="FIM13" s="190"/>
      <c r="FIN13" s="190"/>
      <c r="FIO13" s="190"/>
      <c r="FIP13" s="190"/>
      <c r="FIQ13" s="190"/>
      <c r="FIR13" s="190"/>
      <c r="FIS13" s="190"/>
      <c r="FIT13" s="190"/>
      <c r="FIU13" s="190"/>
      <c r="FIV13" s="190"/>
      <c r="FIW13" s="190"/>
      <c r="FIX13" s="190"/>
      <c r="FIY13" s="190"/>
      <c r="FIZ13" s="190"/>
      <c r="FJA13" s="190"/>
      <c r="FJB13" s="190"/>
      <c r="FJC13" s="190"/>
      <c r="FJD13" s="190"/>
      <c r="FJE13" s="190"/>
      <c r="FJF13" s="190"/>
      <c r="FJG13" s="190"/>
      <c r="FJH13" s="190"/>
      <c r="FJI13" s="190"/>
      <c r="FJJ13" s="190"/>
      <c r="FJK13" s="190"/>
      <c r="FJL13" s="190"/>
      <c r="FJM13" s="190"/>
      <c r="FJN13" s="190"/>
      <c r="FJO13" s="190"/>
      <c r="FJP13" s="190"/>
      <c r="FJQ13" s="190"/>
      <c r="FJR13" s="190"/>
      <c r="FJS13" s="190"/>
      <c r="FJT13" s="190"/>
      <c r="FJU13" s="190"/>
      <c r="FJV13" s="190"/>
      <c r="FJW13" s="190"/>
      <c r="FJX13" s="190"/>
      <c r="FJY13" s="190"/>
      <c r="FJZ13" s="190"/>
      <c r="FKA13" s="190"/>
      <c r="FKB13" s="190"/>
      <c r="FKC13" s="190"/>
      <c r="FKD13" s="190"/>
      <c r="FKE13" s="190"/>
      <c r="FKF13" s="190"/>
      <c r="FKG13" s="190"/>
      <c r="FKH13" s="190"/>
      <c r="FKI13" s="190"/>
      <c r="FKJ13" s="190"/>
      <c r="FKK13" s="190"/>
      <c r="FKL13" s="190"/>
      <c r="FKM13" s="190"/>
      <c r="FKN13" s="190"/>
      <c r="FKO13" s="190"/>
      <c r="FKP13" s="190"/>
      <c r="FKQ13" s="190"/>
      <c r="FKR13" s="190"/>
      <c r="FKS13" s="190"/>
      <c r="FKT13" s="190"/>
      <c r="FKU13" s="190"/>
      <c r="FKV13" s="190"/>
      <c r="FKW13" s="190"/>
      <c r="FKX13" s="190"/>
      <c r="FKY13" s="190"/>
      <c r="FKZ13" s="190"/>
      <c r="FLA13" s="190"/>
      <c r="FLB13" s="190"/>
      <c r="FLC13" s="190"/>
      <c r="FLD13" s="190"/>
      <c r="FLE13" s="190"/>
      <c r="FLF13" s="190"/>
      <c r="FLG13" s="190"/>
      <c r="FLH13" s="190"/>
      <c r="FLI13" s="190"/>
      <c r="FLJ13" s="190"/>
      <c r="FLK13" s="190"/>
      <c r="FLL13" s="190"/>
      <c r="FLM13" s="190"/>
      <c r="FLN13" s="190"/>
      <c r="FLO13" s="190"/>
      <c r="FLP13" s="190"/>
      <c r="FLQ13" s="190"/>
      <c r="FLR13" s="190"/>
      <c r="FLS13" s="190"/>
      <c r="FLT13" s="190"/>
      <c r="FLU13" s="190"/>
      <c r="FLV13" s="190"/>
      <c r="FLW13" s="190"/>
      <c r="FLX13" s="190"/>
      <c r="FLY13" s="190"/>
      <c r="FLZ13" s="190"/>
      <c r="FMA13" s="190"/>
      <c r="FMB13" s="190"/>
      <c r="FMC13" s="190"/>
      <c r="FMD13" s="190"/>
      <c r="FME13" s="190"/>
      <c r="FMF13" s="190"/>
      <c r="FMG13" s="190"/>
      <c r="FMH13" s="190"/>
      <c r="FMI13" s="190"/>
      <c r="FMJ13" s="190"/>
      <c r="FMK13" s="190"/>
      <c r="FML13" s="190"/>
      <c r="FMM13" s="190"/>
      <c r="FMN13" s="190"/>
      <c r="FMO13" s="190"/>
      <c r="FMP13" s="190"/>
      <c r="FMQ13" s="190"/>
      <c r="FMR13" s="190"/>
      <c r="FMS13" s="190"/>
      <c r="FMT13" s="190"/>
      <c r="FMU13" s="190"/>
      <c r="FMV13" s="190"/>
      <c r="FMW13" s="190"/>
      <c r="FMX13" s="190"/>
      <c r="FMY13" s="190"/>
      <c r="FMZ13" s="190"/>
      <c r="FNA13" s="190"/>
      <c r="FNB13" s="190"/>
      <c r="FNC13" s="190"/>
      <c r="FND13" s="190"/>
      <c r="FNE13" s="190"/>
      <c r="FNF13" s="190"/>
      <c r="FNG13" s="190"/>
      <c r="FNH13" s="190"/>
      <c r="FNI13" s="190"/>
      <c r="FNJ13" s="190"/>
      <c r="FNK13" s="190"/>
      <c r="FNL13" s="190"/>
      <c r="FNM13" s="190"/>
      <c r="FNN13" s="190"/>
      <c r="FNO13" s="190"/>
      <c r="FNP13" s="190"/>
      <c r="FNQ13" s="190"/>
      <c r="FNR13" s="190"/>
      <c r="FNS13" s="190"/>
      <c r="FNT13" s="190"/>
      <c r="FNU13" s="190"/>
      <c r="FNV13" s="190"/>
      <c r="FNW13" s="190"/>
      <c r="FNX13" s="190"/>
      <c r="FNY13" s="190"/>
      <c r="FNZ13" s="190"/>
      <c r="FOA13" s="190"/>
      <c r="FOB13" s="190"/>
      <c r="FOC13" s="190"/>
      <c r="FOD13" s="190"/>
      <c r="FOE13" s="190"/>
      <c r="FOF13" s="190"/>
      <c r="FOG13" s="190"/>
      <c r="FOH13" s="190"/>
      <c r="FOI13" s="190"/>
      <c r="FOJ13" s="190"/>
      <c r="FOK13" s="190"/>
      <c r="FOL13" s="190"/>
      <c r="FOM13" s="190"/>
      <c r="FON13" s="190"/>
      <c r="FOO13" s="190"/>
      <c r="FOP13" s="190"/>
      <c r="FOQ13" s="190"/>
      <c r="FOR13" s="190"/>
      <c r="FOS13" s="190"/>
      <c r="FOT13" s="190"/>
      <c r="FOU13" s="190"/>
      <c r="FOV13" s="190"/>
      <c r="FOW13" s="190"/>
      <c r="FOX13" s="190"/>
      <c r="FOY13" s="190"/>
      <c r="FOZ13" s="190"/>
      <c r="FPA13" s="190"/>
      <c r="FPB13" s="190"/>
      <c r="FPC13" s="190"/>
      <c r="FPD13" s="190"/>
      <c r="FPE13" s="190"/>
      <c r="FPF13" s="190"/>
      <c r="FPG13" s="190"/>
      <c r="FPH13" s="190"/>
      <c r="FPI13" s="190"/>
      <c r="FPJ13" s="190"/>
      <c r="FPK13" s="190"/>
      <c r="FPL13" s="190"/>
      <c r="FPM13" s="190"/>
      <c r="FPN13" s="190"/>
      <c r="FPO13" s="190"/>
      <c r="FPP13" s="190"/>
      <c r="FPQ13" s="190"/>
      <c r="FPR13" s="190"/>
      <c r="FPS13" s="190"/>
      <c r="FPT13" s="190"/>
      <c r="FPU13" s="190"/>
      <c r="FPV13" s="190"/>
      <c r="FPW13" s="190"/>
      <c r="FPX13" s="190"/>
      <c r="FPY13" s="190"/>
      <c r="FPZ13" s="190"/>
      <c r="FQA13" s="190"/>
      <c r="FQB13" s="190"/>
      <c r="FQC13" s="190"/>
      <c r="FQD13" s="190"/>
      <c r="FQE13" s="190"/>
      <c r="FQF13" s="190"/>
      <c r="FQG13" s="190"/>
      <c r="FQH13" s="190"/>
      <c r="FQI13" s="190"/>
      <c r="FQJ13" s="190"/>
      <c r="FQK13" s="190"/>
      <c r="FQL13" s="190"/>
      <c r="FQM13" s="190"/>
      <c r="FQN13" s="190"/>
      <c r="FQO13" s="190"/>
      <c r="FQP13" s="190"/>
      <c r="FQQ13" s="190"/>
      <c r="FQR13" s="190"/>
      <c r="FQS13" s="190"/>
      <c r="FQT13" s="190"/>
      <c r="FQU13" s="190"/>
      <c r="FQV13" s="190"/>
      <c r="FQW13" s="190"/>
      <c r="FQX13" s="190"/>
      <c r="FQY13" s="190"/>
      <c r="FQZ13" s="190"/>
      <c r="FRA13" s="190"/>
      <c r="FRB13" s="190"/>
      <c r="FRC13" s="190"/>
      <c r="FRD13" s="190"/>
      <c r="FRE13" s="190"/>
      <c r="FRF13" s="190"/>
      <c r="FRG13" s="190"/>
      <c r="FRH13" s="190"/>
      <c r="FRI13" s="190"/>
      <c r="FRJ13" s="190"/>
      <c r="FRK13" s="190"/>
      <c r="FRL13" s="190"/>
      <c r="FRM13" s="190"/>
      <c r="FRN13" s="190"/>
      <c r="FRO13" s="190"/>
      <c r="FRP13" s="190"/>
      <c r="FRQ13" s="190"/>
      <c r="FRR13" s="190"/>
      <c r="FRS13" s="190"/>
      <c r="FRT13" s="190"/>
      <c r="FRU13" s="190"/>
      <c r="FRV13" s="190"/>
      <c r="FRW13" s="190"/>
      <c r="FRX13" s="190"/>
      <c r="FRY13" s="190"/>
      <c r="FRZ13" s="190"/>
      <c r="FSA13" s="190"/>
      <c r="FSB13" s="190"/>
      <c r="FSC13" s="190"/>
      <c r="FSD13" s="190"/>
      <c r="FSE13" s="190"/>
      <c r="FSF13" s="190"/>
      <c r="FSG13" s="190"/>
      <c r="FSH13" s="190"/>
      <c r="FSI13" s="190"/>
      <c r="FSJ13" s="190"/>
      <c r="FSK13" s="190"/>
      <c r="FSL13" s="190"/>
      <c r="FSM13" s="190"/>
      <c r="FSN13" s="190"/>
      <c r="FSO13" s="190"/>
      <c r="FSP13" s="190"/>
      <c r="FSQ13" s="190"/>
      <c r="FSR13" s="190"/>
      <c r="FSS13" s="190"/>
      <c r="FST13" s="190"/>
      <c r="FSU13" s="190"/>
      <c r="FSV13" s="190"/>
      <c r="FSW13" s="190"/>
      <c r="FSX13" s="190"/>
      <c r="FSY13" s="190"/>
      <c r="FSZ13" s="190"/>
      <c r="FTA13" s="190"/>
      <c r="FTB13" s="190"/>
      <c r="FTC13" s="190"/>
      <c r="FTD13" s="190"/>
      <c r="FTE13" s="190"/>
      <c r="FTF13" s="190"/>
      <c r="FTG13" s="190"/>
      <c r="FTH13" s="190"/>
      <c r="FTI13" s="190"/>
      <c r="FTJ13" s="190"/>
      <c r="FTK13" s="190"/>
      <c r="FTL13" s="190"/>
      <c r="FTM13" s="190"/>
      <c r="FTN13" s="190"/>
      <c r="FTO13" s="190"/>
      <c r="FTP13" s="190"/>
      <c r="FTQ13" s="190"/>
      <c r="FTR13" s="190"/>
      <c r="FTS13" s="190"/>
      <c r="FTT13" s="190"/>
      <c r="FTU13" s="190"/>
      <c r="FTV13" s="190"/>
      <c r="FTW13" s="190"/>
      <c r="FTX13" s="190"/>
      <c r="FTY13" s="190"/>
      <c r="FTZ13" s="190"/>
      <c r="FUA13" s="190"/>
      <c r="FUB13" s="190"/>
      <c r="FUC13" s="190"/>
      <c r="FUD13" s="190"/>
      <c r="FUE13" s="190"/>
      <c r="FUF13" s="190"/>
      <c r="FUG13" s="190"/>
      <c r="FUH13" s="190"/>
      <c r="FUI13" s="190"/>
      <c r="FUJ13" s="190"/>
      <c r="FUK13" s="190"/>
      <c r="FUL13" s="190"/>
      <c r="FUM13" s="190"/>
      <c r="FUN13" s="190"/>
      <c r="FUO13" s="190"/>
      <c r="FUP13" s="190"/>
      <c r="FUQ13" s="190"/>
      <c r="FUR13" s="190"/>
      <c r="FUS13" s="190"/>
      <c r="FUT13" s="190"/>
      <c r="FUU13" s="190"/>
      <c r="FUV13" s="190"/>
      <c r="FUW13" s="190"/>
      <c r="FUX13" s="190"/>
      <c r="FUY13" s="190"/>
      <c r="FUZ13" s="190"/>
      <c r="FVA13" s="190"/>
      <c r="FVB13" s="190"/>
      <c r="FVC13" s="190"/>
      <c r="FVD13" s="190"/>
      <c r="FVE13" s="190"/>
      <c r="FVF13" s="190"/>
      <c r="FVG13" s="190"/>
      <c r="FVH13" s="190"/>
      <c r="FVI13" s="190"/>
      <c r="FVJ13" s="190"/>
      <c r="FVK13" s="190"/>
      <c r="FVL13" s="190"/>
      <c r="FVM13" s="190"/>
      <c r="FVN13" s="190"/>
      <c r="FVO13" s="190"/>
      <c r="FVP13" s="190"/>
      <c r="FVQ13" s="190"/>
      <c r="FVR13" s="190"/>
      <c r="FVS13" s="190"/>
      <c r="FVT13" s="190"/>
      <c r="FVU13" s="190"/>
      <c r="FVV13" s="190"/>
      <c r="FVW13" s="190"/>
      <c r="FVX13" s="190"/>
      <c r="FVY13" s="190"/>
      <c r="FVZ13" s="190"/>
      <c r="FWA13" s="190"/>
      <c r="FWB13" s="190"/>
      <c r="FWC13" s="190"/>
      <c r="FWD13" s="190"/>
      <c r="FWE13" s="190"/>
      <c r="FWF13" s="190"/>
      <c r="FWG13" s="190"/>
      <c r="FWH13" s="190"/>
      <c r="FWI13" s="190"/>
      <c r="FWJ13" s="190"/>
      <c r="FWK13" s="190"/>
      <c r="FWL13" s="190"/>
      <c r="FWM13" s="190"/>
      <c r="FWN13" s="190"/>
      <c r="FWO13" s="190"/>
      <c r="FWP13" s="190"/>
      <c r="FWQ13" s="190"/>
      <c r="FWR13" s="190"/>
      <c r="FWS13" s="190"/>
      <c r="FWT13" s="190"/>
      <c r="FWU13" s="190"/>
      <c r="FWV13" s="190"/>
      <c r="FWW13" s="190"/>
      <c r="FWX13" s="190"/>
      <c r="FWY13" s="190"/>
      <c r="FWZ13" s="190"/>
      <c r="FXA13" s="190"/>
      <c r="FXB13" s="190"/>
      <c r="FXC13" s="190"/>
      <c r="FXD13" s="190"/>
      <c r="FXE13" s="190"/>
      <c r="FXF13" s="190"/>
      <c r="FXG13" s="190"/>
      <c r="FXH13" s="190"/>
      <c r="FXI13" s="190"/>
      <c r="FXJ13" s="190"/>
      <c r="FXK13" s="190"/>
      <c r="FXL13" s="190"/>
      <c r="FXM13" s="190"/>
      <c r="FXN13" s="190"/>
      <c r="FXO13" s="190"/>
      <c r="FXP13" s="190"/>
      <c r="FXQ13" s="190"/>
      <c r="FXR13" s="190"/>
      <c r="FXS13" s="190"/>
      <c r="FXT13" s="190"/>
      <c r="FXU13" s="190"/>
      <c r="FXV13" s="190"/>
      <c r="FXW13" s="190"/>
      <c r="FXX13" s="190"/>
      <c r="FXY13" s="190"/>
      <c r="FXZ13" s="190"/>
      <c r="FYA13" s="190"/>
      <c r="FYB13" s="190"/>
      <c r="FYC13" s="190"/>
      <c r="FYD13" s="190"/>
      <c r="FYE13" s="190"/>
      <c r="FYF13" s="190"/>
      <c r="FYG13" s="190"/>
      <c r="FYH13" s="190"/>
      <c r="FYI13" s="190"/>
      <c r="FYJ13" s="190"/>
      <c r="FYK13" s="190"/>
      <c r="FYL13" s="190"/>
      <c r="FYM13" s="190"/>
      <c r="FYN13" s="190"/>
      <c r="FYO13" s="190"/>
      <c r="FYP13" s="190"/>
      <c r="FYQ13" s="190"/>
      <c r="FYR13" s="190"/>
      <c r="FYS13" s="190"/>
      <c r="FYT13" s="190"/>
      <c r="FYU13" s="190"/>
      <c r="FYV13" s="190"/>
      <c r="FYW13" s="190"/>
      <c r="FYX13" s="190"/>
      <c r="FYY13" s="190"/>
      <c r="FYZ13" s="190"/>
      <c r="FZA13" s="190"/>
      <c r="FZB13" s="190"/>
      <c r="FZC13" s="190"/>
      <c r="FZD13" s="190"/>
      <c r="FZE13" s="190"/>
      <c r="FZF13" s="190"/>
      <c r="FZG13" s="190"/>
      <c r="FZH13" s="190"/>
      <c r="FZI13" s="190"/>
      <c r="FZJ13" s="190"/>
      <c r="FZK13" s="190"/>
      <c r="FZL13" s="190"/>
      <c r="FZM13" s="190"/>
      <c r="FZN13" s="190"/>
      <c r="FZO13" s="190"/>
      <c r="FZP13" s="190"/>
      <c r="FZQ13" s="190"/>
      <c r="FZR13" s="190"/>
      <c r="FZS13" s="190"/>
      <c r="FZT13" s="190"/>
      <c r="FZU13" s="190"/>
      <c r="FZV13" s="190"/>
      <c r="FZW13" s="190"/>
      <c r="FZX13" s="190"/>
      <c r="FZY13" s="190"/>
      <c r="FZZ13" s="190"/>
      <c r="GAA13" s="190"/>
      <c r="GAB13" s="190"/>
      <c r="GAC13" s="190"/>
      <c r="GAD13" s="190"/>
      <c r="GAE13" s="190"/>
      <c r="GAF13" s="190"/>
      <c r="GAG13" s="190"/>
      <c r="GAH13" s="190"/>
      <c r="GAI13" s="190"/>
      <c r="GAJ13" s="190"/>
      <c r="GAK13" s="190"/>
      <c r="GAL13" s="190"/>
      <c r="GAM13" s="190"/>
      <c r="GAN13" s="190"/>
      <c r="GAO13" s="190"/>
      <c r="GAP13" s="190"/>
      <c r="GAQ13" s="190"/>
      <c r="GAR13" s="190"/>
      <c r="GAS13" s="190"/>
      <c r="GAT13" s="190"/>
      <c r="GAU13" s="190"/>
      <c r="GAV13" s="190"/>
      <c r="GAW13" s="190"/>
      <c r="GAX13" s="190"/>
      <c r="GAY13" s="190"/>
      <c r="GAZ13" s="190"/>
      <c r="GBA13" s="190"/>
      <c r="GBB13" s="190"/>
      <c r="GBC13" s="190"/>
      <c r="GBD13" s="190"/>
      <c r="GBE13" s="190"/>
      <c r="GBF13" s="190"/>
      <c r="GBG13" s="190"/>
      <c r="GBH13" s="190"/>
      <c r="GBI13" s="190"/>
      <c r="GBJ13" s="190"/>
      <c r="GBK13" s="190"/>
      <c r="GBL13" s="190"/>
      <c r="GBM13" s="190"/>
      <c r="GBN13" s="190"/>
      <c r="GBO13" s="190"/>
      <c r="GBP13" s="190"/>
      <c r="GBQ13" s="190"/>
      <c r="GBR13" s="190"/>
      <c r="GBS13" s="190"/>
      <c r="GBT13" s="190"/>
      <c r="GBU13" s="190"/>
      <c r="GBV13" s="190"/>
      <c r="GBW13" s="190"/>
      <c r="GBX13" s="190"/>
      <c r="GBY13" s="190"/>
      <c r="GBZ13" s="190"/>
      <c r="GCA13" s="190"/>
      <c r="GCB13" s="190"/>
      <c r="GCC13" s="190"/>
      <c r="GCD13" s="190"/>
      <c r="GCE13" s="190"/>
      <c r="GCF13" s="190"/>
      <c r="GCG13" s="190"/>
      <c r="GCH13" s="190"/>
      <c r="GCI13" s="190"/>
      <c r="GCJ13" s="190"/>
      <c r="GCK13" s="190"/>
      <c r="GCL13" s="190"/>
      <c r="GCM13" s="190"/>
      <c r="GCN13" s="190"/>
      <c r="GCO13" s="190"/>
      <c r="GCP13" s="190"/>
      <c r="GCQ13" s="190"/>
      <c r="GCR13" s="190"/>
      <c r="GCS13" s="190"/>
      <c r="GCT13" s="190"/>
      <c r="GCU13" s="190"/>
      <c r="GCV13" s="190"/>
      <c r="GCW13" s="190"/>
      <c r="GCX13" s="190"/>
      <c r="GCY13" s="190"/>
      <c r="GCZ13" s="190"/>
      <c r="GDA13" s="190"/>
      <c r="GDB13" s="190"/>
      <c r="GDC13" s="190"/>
      <c r="GDD13" s="190"/>
      <c r="GDE13" s="190"/>
      <c r="GDF13" s="190"/>
      <c r="GDG13" s="190"/>
      <c r="GDH13" s="190"/>
      <c r="GDI13" s="190"/>
      <c r="GDJ13" s="190"/>
      <c r="GDK13" s="190"/>
      <c r="GDL13" s="190"/>
      <c r="GDM13" s="190"/>
      <c r="GDN13" s="190"/>
      <c r="GDO13" s="190"/>
      <c r="GDP13" s="190"/>
      <c r="GDQ13" s="190"/>
      <c r="GDR13" s="190"/>
      <c r="GDS13" s="190"/>
      <c r="GDT13" s="190"/>
      <c r="GDU13" s="190"/>
      <c r="GDV13" s="190"/>
      <c r="GDW13" s="190"/>
      <c r="GDX13" s="190"/>
      <c r="GDY13" s="190"/>
      <c r="GDZ13" s="190"/>
      <c r="GEA13" s="190"/>
      <c r="GEB13" s="190"/>
      <c r="GEC13" s="190"/>
      <c r="GED13" s="190"/>
      <c r="GEE13" s="190"/>
      <c r="GEF13" s="190"/>
      <c r="GEG13" s="190"/>
      <c r="GEH13" s="190"/>
      <c r="GEI13" s="190"/>
      <c r="GEJ13" s="190"/>
      <c r="GEK13" s="190"/>
      <c r="GEL13" s="190"/>
      <c r="GEM13" s="190"/>
      <c r="GEN13" s="190"/>
      <c r="GEO13" s="190"/>
      <c r="GEP13" s="190"/>
      <c r="GEQ13" s="190"/>
      <c r="GER13" s="190"/>
      <c r="GES13" s="190"/>
      <c r="GET13" s="190"/>
      <c r="GEU13" s="190"/>
      <c r="GEV13" s="190"/>
      <c r="GEW13" s="190"/>
      <c r="GEX13" s="190"/>
      <c r="GEY13" s="190"/>
      <c r="GEZ13" s="190"/>
      <c r="GFA13" s="190"/>
      <c r="GFB13" s="190"/>
      <c r="GFC13" s="190"/>
      <c r="GFD13" s="190"/>
      <c r="GFE13" s="190"/>
      <c r="GFF13" s="190"/>
      <c r="GFG13" s="190"/>
      <c r="GFH13" s="190"/>
      <c r="GFI13" s="190"/>
      <c r="GFJ13" s="190"/>
      <c r="GFK13" s="190"/>
      <c r="GFL13" s="190"/>
      <c r="GFM13" s="190"/>
      <c r="GFN13" s="190"/>
      <c r="GFO13" s="190"/>
      <c r="GFP13" s="190"/>
      <c r="GFQ13" s="190"/>
      <c r="GFR13" s="190"/>
      <c r="GFS13" s="190"/>
      <c r="GFT13" s="190"/>
      <c r="GFU13" s="190"/>
      <c r="GFV13" s="190"/>
      <c r="GFW13" s="190"/>
      <c r="GFX13" s="190"/>
      <c r="GFY13" s="190"/>
      <c r="GFZ13" s="190"/>
      <c r="GGA13" s="190"/>
      <c r="GGB13" s="190"/>
      <c r="GGC13" s="190"/>
      <c r="GGD13" s="190"/>
      <c r="GGE13" s="190"/>
      <c r="GGF13" s="190"/>
      <c r="GGG13" s="190"/>
      <c r="GGH13" s="190"/>
      <c r="GGI13" s="190"/>
      <c r="GGJ13" s="190"/>
      <c r="GGK13" s="190"/>
      <c r="GGL13" s="190"/>
      <c r="GGM13" s="190"/>
      <c r="GGN13" s="190"/>
      <c r="GGO13" s="190"/>
      <c r="GGP13" s="190"/>
      <c r="GGQ13" s="190"/>
      <c r="GGR13" s="190"/>
      <c r="GGS13" s="190"/>
      <c r="GGT13" s="190"/>
      <c r="GGU13" s="190"/>
      <c r="GGV13" s="190"/>
      <c r="GGW13" s="190"/>
      <c r="GGX13" s="190"/>
      <c r="GGY13" s="190"/>
      <c r="GGZ13" s="190"/>
      <c r="GHA13" s="190"/>
      <c r="GHB13" s="190"/>
      <c r="GHC13" s="190"/>
      <c r="GHD13" s="190"/>
      <c r="GHE13" s="190"/>
      <c r="GHF13" s="190"/>
      <c r="GHG13" s="190"/>
      <c r="GHH13" s="190"/>
      <c r="GHI13" s="190"/>
      <c r="GHJ13" s="190"/>
      <c r="GHK13" s="190"/>
      <c r="GHL13" s="190"/>
      <c r="GHM13" s="190"/>
      <c r="GHN13" s="190"/>
      <c r="GHO13" s="190"/>
      <c r="GHP13" s="190"/>
      <c r="GHQ13" s="190"/>
      <c r="GHR13" s="190"/>
      <c r="GHS13" s="190"/>
      <c r="GHT13" s="190"/>
      <c r="GHU13" s="190"/>
      <c r="GHV13" s="190"/>
      <c r="GHW13" s="190"/>
      <c r="GHX13" s="190"/>
      <c r="GHY13" s="190"/>
      <c r="GHZ13" s="190"/>
      <c r="GIA13" s="190"/>
      <c r="GIB13" s="190"/>
      <c r="GIC13" s="190"/>
      <c r="GID13" s="190"/>
      <c r="GIE13" s="190"/>
      <c r="GIF13" s="190"/>
      <c r="GIG13" s="190"/>
      <c r="GIH13" s="190"/>
      <c r="GII13" s="190"/>
      <c r="GIJ13" s="190"/>
      <c r="GIK13" s="190"/>
      <c r="GIL13" s="190"/>
      <c r="GIM13" s="190"/>
      <c r="GIN13" s="190"/>
      <c r="GIO13" s="190"/>
      <c r="GIP13" s="190"/>
      <c r="GIQ13" s="190"/>
      <c r="GIR13" s="190"/>
      <c r="GIS13" s="190"/>
      <c r="GIT13" s="190"/>
      <c r="GIU13" s="190"/>
      <c r="GIV13" s="190"/>
      <c r="GIW13" s="190"/>
      <c r="GIX13" s="190"/>
      <c r="GIY13" s="190"/>
      <c r="GIZ13" s="190"/>
      <c r="GJA13" s="190"/>
      <c r="GJB13" s="190"/>
      <c r="GJC13" s="190"/>
      <c r="GJD13" s="190"/>
      <c r="GJE13" s="190"/>
      <c r="GJF13" s="190"/>
      <c r="GJG13" s="190"/>
      <c r="GJH13" s="190"/>
      <c r="GJI13" s="190"/>
      <c r="GJJ13" s="190"/>
      <c r="GJK13" s="190"/>
      <c r="GJL13" s="190"/>
      <c r="GJM13" s="190"/>
      <c r="GJN13" s="190"/>
      <c r="GJO13" s="190"/>
      <c r="GJP13" s="190"/>
      <c r="GJQ13" s="190"/>
      <c r="GJR13" s="190"/>
      <c r="GJS13" s="190"/>
      <c r="GJT13" s="190"/>
      <c r="GJU13" s="190"/>
      <c r="GJV13" s="190"/>
      <c r="GJW13" s="190"/>
      <c r="GJX13" s="190"/>
      <c r="GJY13" s="190"/>
      <c r="GJZ13" s="190"/>
      <c r="GKA13" s="190"/>
      <c r="GKB13" s="190"/>
      <c r="GKC13" s="190"/>
      <c r="GKD13" s="190"/>
      <c r="GKE13" s="190"/>
      <c r="GKF13" s="190"/>
      <c r="GKG13" s="190"/>
      <c r="GKH13" s="190"/>
      <c r="GKI13" s="190"/>
      <c r="GKJ13" s="190"/>
      <c r="GKK13" s="190"/>
      <c r="GKL13" s="190"/>
      <c r="GKM13" s="190"/>
      <c r="GKN13" s="190"/>
      <c r="GKO13" s="190"/>
      <c r="GKP13" s="190"/>
      <c r="GKQ13" s="190"/>
      <c r="GKR13" s="190"/>
      <c r="GKS13" s="190"/>
      <c r="GKT13" s="190"/>
      <c r="GKU13" s="190"/>
      <c r="GKV13" s="190"/>
      <c r="GKW13" s="190"/>
      <c r="GKX13" s="190"/>
      <c r="GKY13" s="190"/>
      <c r="GKZ13" s="190"/>
      <c r="GLA13" s="190"/>
      <c r="GLB13" s="190"/>
      <c r="GLC13" s="190"/>
      <c r="GLD13" s="190"/>
      <c r="GLE13" s="190"/>
      <c r="GLF13" s="190"/>
      <c r="GLG13" s="190"/>
      <c r="GLH13" s="190"/>
      <c r="GLI13" s="190"/>
      <c r="GLJ13" s="190"/>
      <c r="GLK13" s="190"/>
      <c r="GLL13" s="190"/>
      <c r="GLM13" s="190"/>
      <c r="GLN13" s="190"/>
      <c r="GLO13" s="190"/>
      <c r="GLP13" s="190"/>
      <c r="GLQ13" s="190"/>
      <c r="GLR13" s="190"/>
      <c r="GLS13" s="190"/>
      <c r="GLT13" s="190"/>
      <c r="GLU13" s="190"/>
      <c r="GLV13" s="190"/>
      <c r="GLW13" s="190"/>
      <c r="GLX13" s="190"/>
      <c r="GLY13" s="190"/>
      <c r="GLZ13" s="190"/>
      <c r="GMA13" s="190"/>
      <c r="GMB13" s="190"/>
      <c r="GMC13" s="190"/>
      <c r="GMD13" s="190"/>
      <c r="GME13" s="190"/>
      <c r="GMF13" s="190"/>
      <c r="GMG13" s="190"/>
      <c r="GMH13" s="190"/>
      <c r="GMI13" s="190"/>
      <c r="GMJ13" s="190"/>
      <c r="GMK13" s="190"/>
      <c r="GML13" s="190"/>
      <c r="GMM13" s="190"/>
      <c r="GMN13" s="190"/>
      <c r="GMO13" s="190"/>
      <c r="GMP13" s="190"/>
      <c r="GMQ13" s="190"/>
      <c r="GMR13" s="190"/>
      <c r="GMS13" s="190"/>
      <c r="GMT13" s="190"/>
      <c r="GMU13" s="190"/>
      <c r="GMV13" s="190"/>
      <c r="GMW13" s="190"/>
      <c r="GMX13" s="190"/>
      <c r="GMY13" s="190"/>
      <c r="GMZ13" s="190"/>
      <c r="GNA13" s="190"/>
      <c r="GNB13" s="190"/>
      <c r="GNC13" s="190"/>
      <c r="GND13" s="190"/>
      <c r="GNE13" s="190"/>
      <c r="GNF13" s="190"/>
      <c r="GNG13" s="190"/>
      <c r="GNH13" s="190"/>
      <c r="GNI13" s="190"/>
      <c r="GNJ13" s="190"/>
      <c r="GNK13" s="190"/>
      <c r="GNL13" s="190"/>
      <c r="GNM13" s="190"/>
      <c r="GNN13" s="190"/>
      <c r="GNO13" s="190"/>
      <c r="GNP13" s="190"/>
      <c r="GNQ13" s="190"/>
      <c r="GNR13" s="190"/>
      <c r="GNS13" s="190"/>
      <c r="GNT13" s="190"/>
      <c r="GNU13" s="190"/>
      <c r="GNV13" s="190"/>
      <c r="GNW13" s="190"/>
      <c r="GNX13" s="190"/>
      <c r="GNY13" s="190"/>
      <c r="GNZ13" s="190"/>
      <c r="GOA13" s="190"/>
      <c r="GOB13" s="190"/>
      <c r="GOC13" s="190"/>
      <c r="GOD13" s="190"/>
      <c r="GOE13" s="190"/>
      <c r="GOF13" s="190"/>
      <c r="GOG13" s="190"/>
      <c r="GOH13" s="190"/>
      <c r="GOI13" s="190"/>
      <c r="GOJ13" s="190"/>
      <c r="GOK13" s="190"/>
      <c r="GOL13" s="190"/>
      <c r="GOM13" s="190"/>
      <c r="GON13" s="190"/>
      <c r="GOO13" s="190"/>
      <c r="GOP13" s="190"/>
      <c r="GOQ13" s="190"/>
      <c r="GOR13" s="190"/>
      <c r="GOS13" s="190"/>
      <c r="GOT13" s="190"/>
      <c r="GOU13" s="190"/>
      <c r="GOV13" s="190"/>
      <c r="GOW13" s="190"/>
      <c r="GOX13" s="190"/>
      <c r="GOY13" s="190"/>
      <c r="GOZ13" s="190"/>
      <c r="GPA13" s="190"/>
      <c r="GPB13" s="190"/>
      <c r="GPC13" s="190"/>
      <c r="GPD13" s="190"/>
      <c r="GPE13" s="190"/>
      <c r="GPF13" s="190"/>
      <c r="GPG13" s="190"/>
      <c r="GPH13" s="190"/>
      <c r="GPI13" s="190"/>
      <c r="GPJ13" s="190"/>
      <c r="GPK13" s="190"/>
      <c r="GPL13" s="190"/>
      <c r="GPM13" s="190"/>
      <c r="GPN13" s="190"/>
      <c r="GPO13" s="190"/>
      <c r="GPP13" s="190"/>
      <c r="GPQ13" s="190"/>
      <c r="GPR13" s="190"/>
      <c r="GPS13" s="190"/>
      <c r="GPT13" s="190"/>
      <c r="GPU13" s="190"/>
      <c r="GPV13" s="190"/>
      <c r="GPW13" s="190"/>
      <c r="GPX13" s="190"/>
      <c r="GPY13" s="190"/>
      <c r="GPZ13" s="190"/>
      <c r="GQA13" s="190"/>
      <c r="GQB13" s="190"/>
      <c r="GQC13" s="190"/>
      <c r="GQD13" s="190"/>
      <c r="GQE13" s="190"/>
      <c r="GQF13" s="190"/>
      <c r="GQG13" s="190"/>
      <c r="GQH13" s="190"/>
      <c r="GQI13" s="190"/>
      <c r="GQJ13" s="190"/>
      <c r="GQK13" s="190"/>
      <c r="GQL13" s="190"/>
      <c r="GQM13" s="190"/>
      <c r="GQN13" s="190"/>
      <c r="GQO13" s="190"/>
      <c r="GQP13" s="190"/>
      <c r="GQQ13" s="190"/>
      <c r="GQR13" s="190"/>
      <c r="GQS13" s="190"/>
      <c r="GQT13" s="190"/>
      <c r="GQU13" s="190"/>
      <c r="GQV13" s="190"/>
      <c r="GQW13" s="190"/>
      <c r="GQX13" s="190"/>
      <c r="GQY13" s="190"/>
      <c r="GQZ13" s="190"/>
      <c r="GRA13" s="190"/>
      <c r="GRB13" s="190"/>
      <c r="GRC13" s="190"/>
      <c r="GRD13" s="190"/>
      <c r="GRE13" s="190"/>
      <c r="GRF13" s="190"/>
      <c r="GRG13" s="190"/>
      <c r="GRH13" s="190"/>
      <c r="GRI13" s="190"/>
      <c r="GRJ13" s="190"/>
      <c r="GRK13" s="190"/>
      <c r="GRL13" s="190"/>
      <c r="GRM13" s="190"/>
      <c r="GRN13" s="190"/>
      <c r="GRO13" s="190"/>
      <c r="GRP13" s="190"/>
      <c r="GRQ13" s="190"/>
      <c r="GRR13" s="190"/>
      <c r="GRS13" s="190"/>
      <c r="GRT13" s="190"/>
      <c r="GRU13" s="190"/>
      <c r="GRV13" s="190"/>
      <c r="GRW13" s="190"/>
      <c r="GRX13" s="190"/>
      <c r="GRY13" s="190"/>
      <c r="GRZ13" s="190"/>
      <c r="GSA13" s="190"/>
      <c r="GSB13" s="190"/>
      <c r="GSC13" s="190"/>
      <c r="GSD13" s="190"/>
      <c r="GSE13" s="190"/>
      <c r="GSF13" s="190"/>
      <c r="GSG13" s="190"/>
      <c r="GSH13" s="190"/>
      <c r="GSI13" s="190"/>
      <c r="GSJ13" s="190"/>
      <c r="GSK13" s="190"/>
      <c r="GSL13" s="190"/>
      <c r="GSM13" s="190"/>
      <c r="GSN13" s="190"/>
      <c r="GSO13" s="190"/>
      <c r="GSP13" s="190"/>
      <c r="GSQ13" s="190"/>
      <c r="GSR13" s="190"/>
      <c r="GSS13" s="190"/>
      <c r="GST13" s="190"/>
      <c r="GSU13" s="190"/>
      <c r="GSV13" s="190"/>
      <c r="GSW13" s="190"/>
      <c r="GSX13" s="190"/>
      <c r="GSY13" s="190"/>
      <c r="GSZ13" s="190"/>
      <c r="GTA13" s="190"/>
      <c r="GTB13" s="190"/>
      <c r="GTC13" s="190"/>
      <c r="GTD13" s="190"/>
      <c r="GTE13" s="190"/>
      <c r="GTF13" s="190"/>
      <c r="GTG13" s="190"/>
      <c r="GTH13" s="190"/>
      <c r="GTI13" s="190"/>
      <c r="GTJ13" s="190"/>
      <c r="GTK13" s="190"/>
      <c r="GTL13" s="190"/>
      <c r="GTM13" s="190"/>
      <c r="GTN13" s="190"/>
      <c r="GTO13" s="190"/>
      <c r="GTP13" s="190"/>
      <c r="GTQ13" s="190"/>
      <c r="GTR13" s="190"/>
      <c r="GTS13" s="190"/>
      <c r="GTT13" s="190"/>
      <c r="GTU13" s="190"/>
      <c r="GTV13" s="190"/>
      <c r="GTW13" s="190"/>
      <c r="GTX13" s="190"/>
      <c r="GTY13" s="190"/>
      <c r="GTZ13" s="190"/>
      <c r="GUA13" s="190"/>
      <c r="GUB13" s="190"/>
      <c r="GUC13" s="190"/>
      <c r="GUD13" s="190"/>
      <c r="GUE13" s="190"/>
      <c r="GUF13" s="190"/>
      <c r="GUG13" s="190"/>
      <c r="GUH13" s="190"/>
      <c r="GUI13" s="190"/>
      <c r="GUJ13" s="190"/>
      <c r="GUK13" s="190"/>
      <c r="GUL13" s="190"/>
      <c r="GUM13" s="190"/>
      <c r="GUN13" s="190"/>
      <c r="GUO13" s="190"/>
      <c r="GUP13" s="190"/>
      <c r="GUQ13" s="190"/>
      <c r="GUR13" s="190"/>
      <c r="GUS13" s="190"/>
      <c r="GUT13" s="190"/>
      <c r="GUU13" s="190"/>
      <c r="GUV13" s="190"/>
      <c r="GUW13" s="190"/>
      <c r="GUX13" s="190"/>
      <c r="GUY13" s="190"/>
      <c r="GUZ13" s="190"/>
      <c r="GVA13" s="190"/>
      <c r="GVB13" s="190"/>
      <c r="GVC13" s="190"/>
      <c r="GVD13" s="190"/>
      <c r="GVE13" s="190"/>
      <c r="GVF13" s="190"/>
      <c r="GVG13" s="190"/>
      <c r="GVH13" s="190"/>
      <c r="GVI13" s="190"/>
      <c r="GVJ13" s="190"/>
      <c r="GVK13" s="190"/>
      <c r="GVL13" s="190"/>
      <c r="GVM13" s="190"/>
      <c r="GVN13" s="190"/>
      <c r="GVO13" s="190"/>
      <c r="GVP13" s="190"/>
      <c r="GVQ13" s="190"/>
      <c r="GVR13" s="190"/>
      <c r="GVS13" s="190"/>
      <c r="GVT13" s="190"/>
      <c r="GVU13" s="190"/>
      <c r="GVV13" s="190"/>
      <c r="GVW13" s="190"/>
      <c r="GVX13" s="190"/>
      <c r="GVY13" s="190"/>
      <c r="GVZ13" s="190"/>
      <c r="GWA13" s="190"/>
      <c r="GWB13" s="190"/>
      <c r="GWC13" s="190"/>
      <c r="GWD13" s="190"/>
      <c r="GWE13" s="190"/>
      <c r="GWF13" s="190"/>
      <c r="GWG13" s="190"/>
      <c r="GWH13" s="190"/>
      <c r="GWI13" s="190"/>
      <c r="GWJ13" s="190"/>
      <c r="GWK13" s="190"/>
      <c r="GWL13" s="190"/>
      <c r="GWM13" s="190"/>
      <c r="GWN13" s="190"/>
      <c r="GWO13" s="190"/>
      <c r="GWP13" s="190"/>
      <c r="GWQ13" s="190"/>
      <c r="GWR13" s="190"/>
      <c r="GWS13" s="190"/>
      <c r="GWT13" s="190"/>
      <c r="GWU13" s="190"/>
      <c r="GWV13" s="190"/>
      <c r="GWW13" s="190"/>
      <c r="GWX13" s="190"/>
      <c r="GWY13" s="190"/>
      <c r="GWZ13" s="190"/>
      <c r="GXA13" s="190"/>
      <c r="GXB13" s="190"/>
      <c r="GXC13" s="190"/>
      <c r="GXD13" s="190"/>
      <c r="GXE13" s="190"/>
      <c r="GXF13" s="190"/>
      <c r="GXG13" s="190"/>
      <c r="GXH13" s="190"/>
      <c r="GXI13" s="190"/>
      <c r="GXJ13" s="190"/>
      <c r="GXK13" s="190"/>
      <c r="GXL13" s="190"/>
      <c r="GXM13" s="190"/>
      <c r="GXN13" s="190"/>
      <c r="GXO13" s="190"/>
      <c r="GXP13" s="190"/>
      <c r="GXQ13" s="190"/>
      <c r="GXR13" s="190"/>
      <c r="GXS13" s="190"/>
      <c r="GXT13" s="190"/>
      <c r="GXU13" s="190"/>
      <c r="GXV13" s="190"/>
      <c r="GXW13" s="190"/>
      <c r="GXX13" s="190"/>
      <c r="GXY13" s="190"/>
      <c r="GXZ13" s="190"/>
      <c r="GYA13" s="190"/>
      <c r="GYB13" s="190"/>
      <c r="GYC13" s="190"/>
      <c r="GYD13" s="190"/>
      <c r="GYE13" s="190"/>
      <c r="GYF13" s="190"/>
      <c r="GYG13" s="190"/>
      <c r="GYH13" s="190"/>
      <c r="GYI13" s="190"/>
      <c r="GYJ13" s="190"/>
      <c r="GYK13" s="190"/>
      <c r="GYL13" s="190"/>
      <c r="GYM13" s="190"/>
      <c r="GYN13" s="190"/>
      <c r="GYO13" s="190"/>
      <c r="GYP13" s="190"/>
      <c r="GYQ13" s="190"/>
      <c r="GYR13" s="190"/>
      <c r="GYS13" s="190"/>
      <c r="GYT13" s="190"/>
      <c r="GYU13" s="190"/>
      <c r="GYV13" s="190"/>
      <c r="GYW13" s="190"/>
      <c r="GYX13" s="190"/>
      <c r="GYY13" s="190"/>
      <c r="GYZ13" s="190"/>
      <c r="GZA13" s="190"/>
      <c r="GZB13" s="190"/>
      <c r="GZC13" s="190"/>
      <c r="GZD13" s="190"/>
      <c r="GZE13" s="190"/>
      <c r="GZF13" s="190"/>
      <c r="GZG13" s="190"/>
      <c r="GZH13" s="190"/>
      <c r="GZI13" s="190"/>
      <c r="GZJ13" s="190"/>
      <c r="GZK13" s="190"/>
      <c r="GZL13" s="190"/>
      <c r="GZM13" s="190"/>
      <c r="GZN13" s="190"/>
      <c r="GZO13" s="190"/>
      <c r="GZP13" s="190"/>
      <c r="GZQ13" s="190"/>
      <c r="GZR13" s="190"/>
      <c r="GZS13" s="190"/>
      <c r="GZT13" s="190"/>
      <c r="GZU13" s="190"/>
      <c r="GZV13" s="190"/>
      <c r="GZW13" s="190"/>
      <c r="GZX13" s="190"/>
      <c r="GZY13" s="190"/>
      <c r="GZZ13" s="190"/>
      <c r="HAA13" s="190"/>
      <c r="HAB13" s="190"/>
      <c r="HAC13" s="190"/>
      <c r="HAD13" s="190"/>
      <c r="HAE13" s="190"/>
      <c r="HAF13" s="190"/>
      <c r="HAG13" s="190"/>
      <c r="HAH13" s="190"/>
      <c r="HAI13" s="190"/>
      <c r="HAJ13" s="190"/>
      <c r="HAK13" s="190"/>
      <c r="HAL13" s="190"/>
      <c r="HAM13" s="190"/>
      <c r="HAN13" s="190"/>
      <c r="HAO13" s="190"/>
      <c r="HAP13" s="190"/>
      <c r="HAQ13" s="190"/>
      <c r="HAR13" s="190"/>
      <c r="HAS13" s="190"/>
      <c r="HAT13" s="190"/>
      <c r="HAU13" s="190"/>
      <c r="HAV13" s="190"/>
      <c r="HAW13" s="190"/>
      <c r="HAX13" s="190"/>
      <c r="HAY13" s="190"/>
      <c r="HAZ13" s="190"/>
      <c r="HBA13" s="190"/>
      <c r="HBB13" s="190"/>
      <c r="HBC13" s="190"/>
      <c r="HBD13" s="190"/>
      <c r="HBE13" s="190"/>
      <c r="HBF13" s="190"/>
      <c r="HBG13" s="190"/>
      <c r="HBH13" s="190"/>
      <c r="HBI13" s="190"/>
      <c r="HBJ13" s="190"/>
      <c r="HBK13" s="190"/>
      <c r="HBL13" s="190"/>
      <c r="HBM13" s="190"/>
      <c r="HBN13" s="190"/>
      <c r="HBO13" s="190"/>
      <c r="HBP13" s="190"/>
      <c r="HBQ13" s="190"/>
      <c r="HBR13" s="190"/>
      <c r="HBS13" s="190"/>
      <c r="HBT13" s="190"/>
      <c r="HBU13" s="190"/>
      <c r="HBV13" s="190"/>
      <c r="HBW13" s="190"/>
      <c r="HBX13" s="190"/>
      <c r="HBY13" s="190"/>
      <c r="HBZ13" s="190"/>
      <c r="HCA13" s="190"/>
      <c r="HCB13" s="190"/>
      <c r="HCC13" s="190"/>
      <c r="HCD13" s="190"/>
      <c r="HCE13" s="190"/>
      <c r="HCF13" s="190"/>
      <c r="HCG13" s="190"/>
      <c r="HCH13" s="190"/>
      <c r="HCI13" s="190"/>
      <c r="HCJ13" s="190"/>
      <c r="HCK13" s="190"/>
      <c r="HCL13" s="190"/>
      <c r="HCM13" s="190"/>
      <c r="HCN13" s="190"/>
      <c r="HCO13" s="190"/>
      <c r="HCP13" s="190"/>
      <c r="HCQ13" s="190"/>
      <c r="HCR13" s="190"/>
      <c r="HCS13" s="190"/>
      <c r="HCT13" s="190"/>
      <c r="HCU13" s="190"/>
      <c r="HCV13" s="190"/>
      <c r="HCW13" s="190"/>
      <c r="HCX13" s="190"/>
      <c r="HCY13" s="190"/>
      <c r="HCZ13" s="190"/>
      <c r="HDA13" s="190"/>
      <c r="HDB13" s="190"/>
      <c r="HDC13" s="190"/>
      <c r="HDD13" s="190"/>
      <c r="HDE13" s="190"/>
      <c r="HDF13" s="190"/>
      <c r="HDG13" s="190"/>
      <c r="HDH13" s="190"/>
      <c r="HDI13" s="190"/>
      <c r="HDJ13" s="190"/>
      <c r="HDK13" s="190"/>
      <c r="HDL13" s="190"/>
      <c r="HDM13" s="190"/>
      <c r="HDN13" s="190"/>
      <c r="HDO13" s="190"/>
      <c r="HDP13" s="190"/>
      <c r="HDQ13" s="190"/>
      <c r="HDR13" s="190"/>
      <c r="HDS13" s="190"/>
      <c r="HDT13" s="190"/>
      <c r="HDU13" s="190"/>
      <c r="HDV13" s="190"/>
      <c r="HDW13" s="190"/>
      <c r="HDX13" s="190"/>
      <c r="HDY13" s="190"/>
      <c r="HDZ13" s="190"/>
      <c r="HEA13" s="190"/>
      <c r="HEB13" s="190"/>
      <c r="HEC13" s="190"/>
      <c r="HED13" s="190"/>
      <c r="HEE13" s="190"/>
      <c r="HEF13" s="190"/>
      <c r="HEG13" s="190"/>
      <c r="HEH13" s="190"/>
      <c r="HEI13" s="190"/>
      <c r="HEJ13" s="190"/>
      <c r="HEK13" s="190"/>
      <c r="HEL13" s="190"/>
      <c r="HEM13" s="190"/>
      <c r="HEN13" s="190"/>
      <c r="HEO13" s="190"/>
      <c r="HEP13" s="190"/>
      <c r="HEQ13" s="190"/>
      <c r="HER13" s="190"/>
      <c r="HES13" s="190"/>
      <c r="HET13" s="190"/>
      <c r="HEU13" s="190"/>
      <c r="HEV13" s="190"/>
      <c r="HEW13" s="190"/>
      <c r="HEX13" s="190"/>
      <c r="HEY13" s="190"/>
      <c r="HEZ13" s="190"/>
      <c r="HFA13" s="190"/>
      <c r="HFB13" s="190"/>
      <c r="HFC13" s="190"/>
      <c r="HFD13" s="190"/>
      <c r="HFE13" s="190"/>
      <c r="HFF13" s="190"/>
      <c r="HFG13" s="190"/>
      <c r="HFH13" s="190"/>
      <c r="HFI13" s="190"/>
      <c r="HFJ13" s="190"/>
      <c r="HFK13" s="190"/>
      <c r="HFL13" s="190"/>
      <c r="HFM13" s="190"/>
      <c r="HFN13" s="190"/>
      <c r="HFO13" s="190"/>
      <c r="HFP13" s="190"/>
      <c r="HFQ13" s="190"/>
      <c r="HFR13" s="190"/>
      <c r="HFS13" s="190"/>
      <c r="HFT13" s="190"/>
      <c r="HFU13" s="190"/>
      <c r="HFV13" s="190"/>
      <c r="HFW13" s="190"/>
      <c r="HFX13" s="190"/>
      <c r="HFY13" s="190"/>
      <c r="HFZ13" s="190"/>
      <c r="HGA13" s="190"/>
      <c r="HGB13" s="190"/>
      <c r="HGC13" s="190"/>
      <c r="HGD13" s="190"/>
      <c r="HGE13" s="190"/>
      <c r="HGF13" s="190"/>
      <c r="HGG13" s="190"/>
      <c r="HGH13" s="190"/>
      <c r="HGI13" s="190"/>
      <c r="HGJ13" s="190"/>
      <c r="HGK13" s="190"/>
      <c r="HGL13" s="190"/>
      <c r="HGM13" s="190"/>
      <c r="HGN13" s="190"/>
      <c r="HGO13" s="190"/>
      <c r="HGP13" s="190"/>
      <c r="HGQ13" s="190"/>
      <c r="HGR13" s="190"/>
      <c r="HGS13" s="190"/>
      <c r="HGT13" s="190"/>
      <c r="HGU13" s="190"/>
      <c r="HGV13" s="190"/>
      <c r="HGW13" s="190"/>
      <c r="HGX13" s="190"/>
      <c r="HGY13" s="190"/>
      <c r="HGZ13" s="190"/>
      <c r="HHA13" s="190"/>
      <c r="HHB13" s="190"/>
      <c r="HHC13" s="190"/>
      <c r="HHD13" s="190"/>
      <c r="HHE13" s="190"/>
      <c r="HHF13" s="190"/>
      <c r="HHG13" s="190"/>
      <c r="HHH13" s="190"/>
      <c r="HHI13" s="190"/>
      <c r="HHJ13" s="190"/>
      <c r="HHK13" s="190"/>
      <c r="HHL13" s="190"/>
      <c r="HHM13" s="190"/>
      <c r="HHN13" s="190"/>
      <c r="HHO13" s="190"/>
      <c r="HHP13" s="190"/>
      <c r="HHQ13" s="190"/>
      <c r="HHR13" s="190"/>
      <c r="HHS13" s="190"/>
      <c r="HHT13" s="190"/>
      <c r="HHU13" s="190"/>
      <c r="HHV13" s="190"/>
      <c r="HHW13" s="190"/>
      <c r="HHX13" s="190"/>
      <c r="HHY13" s="190"/>
      <c r="HHZ13" s="190"/>
      <c r="HIA13" s="190"/>
      <c r="HIB13" s="190"/>
      <c r="HIC13" s="190"/>
      <c r="HID13" s="190"/>
      <c r="HIE13" s="190"/>
      <c r="HIF13" s="190"/>
      <c r="HIG13" s="190"/>
      <c r="HIH13" s="190"/>
      <c r="HII13" s="190"/>
      <c r="HIJ13" s="190"/>
      <c r="HIK13" s="190"/>
      <c r="HIL13" s="190"/>
      <c r="HIM13" s="190"/>
      <c r="HIN13" s="190"/>
      <c r="HIO13" s="190"/>
      <c r="HIP13" s="190"/>
      <c r="HIQ13" s="190"/>
      <c r="HIR13" s="190"/>
      <c r="HIS13" s="190"/>
      <c r="HIT13" s="190"/>
      <c r="HIU13" s="190"/>
      <c r="HIV13" s="190"/>
      <c r="HIW13" s="190"/>
      <c r="HIX13" s="190"/>
      <c r="HIY13" s="190"/>
      <c r="HIZ13" s="190"/>
      <c r="HJA13" s="190"/>
      <c r="HJB13" s="190"/>
      <c r="HJC13" s="190"/>
      <c r="HJD13" s="190"/>
      <c r="HJE13" s="190"/>
      <c r="HJF13" s="190"/>
      <c r="HJG13" s="190"/>
      <c r="HJH13" s="190"/>
      <c r="HJI13" s="190"/>
      <c r="HJJ13" s="190"/>
      <c r="HJK13" s="190"/>
      <c r="HJL13" s="190"/>
      <c r="HJM13" s="190"/>
      <c r="HJN13" s="190"/>
      <c r="HJO13" s="190"/>
      <c r="HJP13" s="190"/>
      <c r="HJQ13" s="190"/>
      <c r="HJR13" s="190"/>
      <c r="HJS13" s="190"/>
      <c r="HJT13" s="190"/>
      <c r="HJU13" s="190"/>
      <c r="HJV13" s="190"/>
      <c r="HJW13" s="190"/>
      <c r="HJX13" s="190"/>
      <c r="HJY13" s="190"/>
      <c r="HJZ13" s="190"/>
      <c r="HKA13" s="190"/>
      <c r="HKB13" s="190"/>
      <c r="HKC13" s="190"/>
      <c r="HKD13" s="190"/>
      <c r="HKE13" s="190"/>
      <c r="HKF13" s="190"/>
      <c r="HKG13" s="190"/>
      <c r="HKH13" s="190"/>
      <c r="HKI13" s="190"/>
      <c r="HKJ13" s="190"/>
      <c r="HKK13" s="190"/>
      <c r="HKL13" s="190"/>
      <c r="HKM13" s="190"/>
      <c r="HKN13" s="190"/>
      <c r="HKO13" s="190"/>
      <c r="HKP13" s="190"/>
      <c r="HKQ13" s="190"/>
      <c r="HKR13" s="190"/>
      <c r="HKS13" s="190"/>
      <c r="HKT13" s="190"/>
      <c r="HKU13" s="190"/>
      <c r="HKV13" s="190"/>
      <c r="HKW13" s="190"/>
      <c r="HKX13" s="190"/>
      <c r="HKY13" s="190"/>
      <c r="HKZ13" s="190"/>
      <c r="HLA13" s="190"/>
      <c r="HLB13" s="190"/>
      <c r="HLC13" s="190"/>
      <c r="HLD13" s="190"/>
      <c r="HLE13" s="190"/>
      <c r="HLF13" s="190"/>
      <c r="HLG13" s="190"/>
      <c r="HLH13" s="190"/>
      <c r="HLI13" s="190"/>
      <c r="HLJ13" s="190"/>
      <c r="HLK13" s="190"/>
      <c r="HLL13" s="190"/>
      <c r="HLM13" s="190"/>
      <c r="HLN13" s="190"/>
      <c r="HLO13" s="190"/>
      <c r="HLP13" s="190"/>
      <c r="HLQ13" s="190"/>
      <c r="HLR13" s="190"/>
      <c r="HLS13" s="190"/>
      <c r="HLT13" s="190"/>
      <c r="HLU13" s="190"/>
      <c r="HLV13" s="190"/>
      <c r="HLW13" s="190"/>
      <c r="HLX13" s="190"/>
      <c r="HLY13" s="190"/>
      <c r="HLZ13" s="190"/>
      <c r="HMA13" s="190"/>
      <c r="HMB13" s="190"/>
      <c r="HMC13" s="190"/>
      <c r="HMD13" s="190"/>
      <c r="HME13" s="190"/>
      <c r="HMF13" s="190"/>
      <c r="HMG13" s="190"/>
      <c r="HMH13" s="190"/>
      <c r="HMI13" s="190"/>
      <c r="HMJ13" s="190"/>
      <c r="HMK13" s="190"/>
      <c r="HML13" s="190"/>
      <c r="HMM13" s="190"/>
      <c r="HMN13" s="190"/>
      <c r="HMO13" s="190"/>
      <c r="HMP13" s="190"/>
      <c r="HMQ13" s="190"/>
      <c r="HMR13" s="190"/>
      <c r="HMS13" s="190"/>
      <c r="HMT13" s="190"/>
      <c r="HMU13" s="190"/>
      <c r="HMV13" s="190"/>
      <c r="HMW13" s="190"/>
      <c r="HMX13" s="190"/>
      <c r="HMY13" s="190"/>
      <c r="HMZ13" s="190"/>
      <c r="HNA13" s="190"/>
      <c r="HNB13" s="190"/>
      <c r="HNC13" s="190"/>
      <c r="HND13" s="190"/>
      <c r="HNE13" s="190"/>
      <c r="HNF13" s="190"/>
      <c r="HNG13" s="190"/>
      <c r="HNH13" s="190"/>
      <c r="HNI13" s="190"/>
      <c r="HNJ13" s="190"/>
      <c r="HNK13" s="190"/>
      <c r="HNL13" s="190"/>
      <c r="HNM13" s="190"/>
      <c r="HNN13" s="190"/>
      <c r="HNO13" s="190"/>
      <c r="HNP13" s="190"/>
      <c r="HNQ13" s="190"/>
      <c r="HNR13" s="190"/>
      <c r="HNS13" s="190"/>
      <c r="HNT13" s="190"/>
      <c r="HNU13" s="190"/>
      <c r="HNV13" s="190"/>
      <c r="HNW13" s="190"/>
      <c r="HNX13" s="190"/>
      <c r="HNY13" s="190"/>
      <c r="HNZ13" s="190"/>
      <c r="HOA13" s="190"/>
      <c r="HOB13" s="190"/>
      <c r="HOC13" s="190"/>
      <c r="HOD13" s="190"/>
      <c r="HOE13" s="190"/>
      <c r="HOF13" s="190"/>
      <c r="HOG13" s="190"/>
      <c r="HOH13" s="190"/>
      <c r="HOI13" s="190"/>
      <c r="HOJ13" s="190"/>
      <c r="HOK13" s="190"/>
      <c r="HOL13" s="190"/>
      <c r="HOM13" s="190"/>
      <c r="HON13" s="190"/>
      <c r="HOO13" s="190"/>
      <c r="HOP13" s="190"/>
      <c r="HOQ13" s="190"/>
      <c r="HOR13" s="190"/>
      <c r="HOS13" s="190"/>
      <c r="HOT13" s="190"/>
      <c r="HOU13" s="190"/>
      <c r="HOV13" s="190"/>
      <c r="HOW13" s="190"/>
      <c r="HOX13" s="190"/>
      <c r="HOY13" s="190"/>
      <c r="HOZ13" s="190"/>
      <c r="HPA13" s="190"/>
      <c r="HPB13" s="190"/>
      <c r="HPC13" s="190"/>
      <c r="HPD13" s="190"/>
      <c r="HPE13" s="190"/>
      <c r="HPF13" s="190"/>
      <c r="HPG13" s="190"/>
      <c r="HPH13" s="190"/>
      <c r="HPI13" s="190"/>
      <c r="HPJ13" s="190"/>
      <c r="HPK13" s="190"/>
      <c r="HPL13" s="190"/>
      <c r="HPM13" s="190"/>
      <c r="HPN13" s="190"/>
      <c r="HPO13" s="190"/>
      <c r="HPP13" s="190"/>
      <c r="HPQ13" s="190"/>
      <c r="HPR13" s="190"/>
      <c r="HPS13" s="190"/>
      <c r="HPT13" s="190"/>
      <c r="HPU13" s="190"/>
      <c r="HPV13" s="190"/>
      <c r="HPW13" s="190"/>
      <c r="HPX13" s="190"/>
      <c r="HPY13" s="190"/>
      <c r="HPZ13" s="190"/>
      <c r="HQA13" s="190"/>
      <c r="HQB13" s="190"/>
      <c r="HQC13" s="190"/>
      <c r="HQD13" s="190"/>
      <c r="HQE13" s="190"/>
      <c r="HQF13" s="190"/>
      <c r="HQG13" s="190"/>
      <c r="HQH13" s="190"/>
      <c r="HQI13" s="190"/>
      <c r="HQJ13" s="190"/>
      <c r="HQK13" s="190"/>
      <c r="HQL13" s="190"/>
      <c r="HQM13" s="190"/>
      <c r="HQN13" s="190"/>
      <c r="HQO13" s="190"/>
      <c r="HQP13" s="190"/>
      <c r="HQQ13" s="190"/>
      <c r="HQR13" s="190"/>
      <c r="HQS13" s="190"/>
      <c r="HQT13" s="190"/>
      <c r="HQU13" s="190"/>
      <c r="HQV13" s="190"/>
      <c r="HQW13" s="190"/>
      <c r="HQX13" s="190"/>
      <c r="HQY13" s="190"/>
      <c r="HQZ13" s="190"/>
      <c r="HRA13" s="190"/>
      <c r="HRB13" s="190"/>
      <c r="HRC13" s="190"/>
      <c r="HRD13" s="190"/>
      <c r="HRE13" s="190"/>
      <c r="HRF13" s="190"/>
      <c r="HRG13" s="190"/>
      <c r="HRH13" s="190"/>
      <c r="HRI13" s="190"/>
      <c r="HRJ13" s="190"/>
      <c r="HRK13" s="190"/>
      <c r="HRL13" s="190"/>
      <c r="HRM13" s="190"/>
      <c r="HRN13" s="190"/>
      <c r="HRO13" s="190"/>
      <c r="HRP13" s="190"/>
      <c r="HRQ13" s="190"/>
      <c r="HRR13" s="190"/>
      <c r="HRS13" s="190"/>
      <c r="HRT13" s="190"/>
      <c r="HRU13" s="190"/>
      <c r="HRV13" s="190"/>
      <c r="HRW13" s="190"/>
      <c r="HRX13" s="190"/>
      <c r="HRY13" s="190"/>
      <c r="HRZ13" s="190"/>
      <c r="HSA13" s="190"/>
      <c r="HSB13" s="190"/>
      <c r="HSC13" s="190"/>
      <c r="HSD13" s="190"/>
      <c r="HSE13" s="190"/>
      <c r="HSF13" s="190"/>
      <c r="HSG13" s="190"/>
      <c r="HSH13" s="190"/>
      <c r="HSI13" s="190"/>
      <c r="HSJ13" s="190"/>
      <c r="HSK13" s="190"/>
      <c r="HSL13" s="190"/>
      <c r="HSM13" s="190"/>
      <c r="HSN13" s="190"/>
      <c r="HSO13" s="190"/>
      <c r="HSP13" s="190"/>
      <c r="HSQ13" s="190"/>
      <c r="HSR13" s="190"/>
      <c r="HSS13" s="190"/>
      <c r="HST13" s="190"/>
      <c r="HSU13" s="190"/>
      <c r="HSV13" s="190"/>
      <c r="HSW13" s="190"/>
      <c r="HSX13" s="190"/>
      <c r="HSY13" s="190"/>
      <c r="HSZ13" s="190"/>
      <c r="HTA13" s="190"/>
      <c r="HTB13" s="190"/>
      <c r="HTC13" s="190"/>
      <c r="HTD13" s="190"/>
      <c r="HTE13" s="190"/>
      <c r="HTF13" s="190"/>
      <c r="HTG13" s="190"/>
      <c r="HTH13" s="190"/>
      <c r="HTI13" s="190"/>
      <c r="HTJ13" s="190"/>
      <c r="HTK13" s="190"/>
      <c r="HTL13" s="190"/>
      <c r="HTM13" s="190"/>
      <c r="HTN13" s="190"/>
      <c r="HTO13" s="190"/>
      <c r="HTP13" s="190"/>
      <c r="HTQ13" s="190"/>
      <c r="HTR13" s="190"/>
      <c r="HTS13" s="190"/>
      <c r="HTT13" s="190"/>
      <c r="HTU13" s="190"/>
      <c r="HTV13" s="190"/>
      <c r="HTW13" s="190"/>
      <c r="HTX13" s="190"/>
      <c r="HTY13" s="190"/>
      <c r="HTZ13" s="190"/>
      <c r="HUA13" s="190"/>
      <c r="HUB13" s="190"/>
      <c r="HUC13" s="190"/>
      <c r="HUD13" s="190"/>
      <c r="HUE13" s="190"/>
      <c r="HUF13" s="190"/>
      <c r="HUG13" s="190"/>
      <c r="HUH13" s="190"/>
      <c r="HUI13" s="190"/>
      <c r="HUJ13" s="190"/>
      <c r="HUK13" s="190"/>
      <c r="HUL13" s="190"/>
      <c r="HUM13" s="190"/>
      <c r="HUN13" s="190"/>
      <c r="HUO13" s="190"/>
      <c r="HUP13" s="190"/>
      <c r="HUQ13" s="190"/>
      <c r="HUR13" s="190"/>
      <c r="HUS13" s="190"/>
      <c r="HUT13" s="190"/>
      <c r="HUU13" s="190"/>
      <c r="HUV13" s="190"/>
      <c r="HUW13" s="190"/>
      <c r="HUX13" s="190"/>
      <c r="HUY13" s="190"/>
      <c r="HUZ13" s="190"/>
      <c r="HVA13" s="190"/>
      <c r="HVB13" s="190"/>
      <c r="HVC13" s="190"/>
      <c r="HVD13" s="190"/>
      <c r="HVE13" s="190"/>
      <c r="HVF13" s="190"/>
      <c r="HVG13" s="190"/>
      <c r="HVH13" s="190"/>
      <c r="HVI13" s="190"/>
      <c r="HVJ13" s="190"/>
      <c r="HVK13" s="190"/>
      <c r="HVL13" s="190"/>
      <c r="HVM13" s="190"/>
      <c r="HVN13" s="190"/>
      <c r="HVO13" s="190"/>
      <c r="HVP13" s="190"/>
      <c r="HVQ13" s="190"/>
      <c r="HVR13" s="190"/>
      <c r="HVS13" s="190"/>
      <c r="HVT13" s="190"/>
      <c r="HVU13" s="190"/>
      <c r="HVV13" s="190"/>
      <c r="HVW13" s="190"/>
      <c r="HVX13" s="190"/>
      <c r="HVY13" s="190"/>
      <c r="HVZ13" s="190"/>
      <c r="HWA13" s="190"/>
      <c r="HWB13" s="190"/>
      <c r="HWC13" s="190"/>
      <c r="HWD13" s="190"/>
      <c r="HWE13" s="190"/>
      <c r="HWF13" s="190"/>
      <c r="HWG13" s="190"/>
      <c r="HWH13" s="190"/>
      <c r="HWI13" s="190"/>
      <c r="HWJ13" s="190"/>
      <c r="HWK13" s="190"/>
      <c r="HWL13" s="190"/>
      <c r="HWM13" s="190"/>
      <c r="HWN13" s="190"/>
      <c r="HWO13" s="190"/>
      <c r="HWP13" s="190"/>
      <c r="HWQ13" s="190"/>
      <c r="HWR13" s="190"/>
      <c r="HWS13" s="190"/>
      <c r="HWT13" s="190"/>
      <c r="HWU13" s="190"/>
      <c r="HWV13" s="190"/>
      <c r="HWW13" s="190"/>
      <c r="HWX13" s="190"/>
      <c r="HWY13" s="190"/>
      <c r="HWZ13" s="190"/>
      <c r="HXA13" s="190"/>
      <c r="HXB13" s="190"/>
      <c r="HXC13" s="190"/>
      <c r="HXD13" s="190"/>
      <c r="HXE13" s="190"/>
      <c r="HXF13" s="190"/>
      <c r="HXG13" s="190"/>
      <c r="HXH13" s="190"/>
      <c r="HXI13" s="190"/>
      <c r="HXJ13" s="190"/>
      <c r="HXK13" s="190"/>
      <c r="HXL13" s="190"/>
      <c r="HXM13" s="190"/>
      <c r="HXN13" s="190"/>
      <c r="HXO13" s="190"/>
      <c r="HXP13" s="190"/>
      <c r="HXQ13" s="190"/>
      <c r="HXR13" s="190"/>
      <c r="HXS13" s="190"/>
      <c r="HXT13" s="190"/>
      <c r="HXU13" s="190"/>
      <c r="HXV13" s="190"/>
      <c r="HXW13" s="190"/>
      <c r="HXX13" s="190"/>
      <c r="HXY13" s="190"/>
      <c r="HXZ13" s="190"/>
      <c r="HYA13" s="190"/>
      <c r="HYB13" s="190"/>
      <c r="HYC13" s="190"/>
      <c r="HYD13" s="190"/>
      <c r="HYE13" s="190"/>
      <c r="HYF13" s="190"/>
      <c r="HYG13" s="190"/>
      <c r="HYH13" s="190"/>
      <c r="HYI13" s="190"/>
      <c r="HYJ13" s="190"/>
      <c r="HYK13" s="190"/>
      <c r="HYL13" s="190"/>
      <c r="HYM13" s="190"/>
      <c r="HYN13" s="190"/>
      <c r="HYO13" s="190"/>
      <c r="HYP13" s="190"/>
      <c r="HYQ13" s="190"/>
      <c r="HYR13" s="190"/>
      <c r="HYS13" s="190"/>
      <c r="HYT13" s="190"/>
      <c r="HYU13" s="190"/>
      <c r="HYV13" s="190"/>
      <c r="HYW13" s="190"/>
      <c r="HYX13" s="190"/>
      <c r="HYY13" s="190"/>
      <c r="HYZ13" s="190"/>
      <c r="HZA13" s="190"/>
      <c r="HZB13" s="190"/>
      <c r="HZC13" s="190"/>
      <c r="HZD13" s="190"/>
      <c r="HZE13" s="190"/>
      <c r="HZF13" s="190"/>
      <c r="HZG13" s="190"/>
      <c r="HZH13" s="190"/>
      <c r="HZI13" s="190"/>
      <c r="HZJ13" s="190"/>
      <c r="HZK13" s="190"/>
      <c r="HZL13" s="190"/>
      <c r="HZM13" s="190"/>
      <c r="HZN13" s="190"/>
      <c r="HZO13" s="190"/>
      <c r="HZP13" s="190"/>
      <c r="HZQ13" s="190"/>
      <c r="HZR13" s="190"/>
      <c r="HZS13" s="190"/>
      <c r="HZT13" s="190"/>
      <c r="HZU13" s="190"/>
      <c r="HZV13" s="190"/>
      <c r="HZW13" s="190"/>
      <c r="HZX13" s="190"/>
      <c r="HZY13" s="190"/>
      <c r="HZZ13" s="190"/>
      <c r="IAA13" s="190"/>
      <c r="IAB13" s="190"/>
      <c r="IAC13" s="190"/>
      <c r="IAD13" s="190"/>
      <c r="IAE13" s="190"/>
      <c r="IAF13" s="190"/>
      <c r="IAG13" s="190"/>
      <c r="IAH13" s="190"/>
      <c r="IAI13" s="190"/>
      <c r="IAJ13" s="190"/>
      <c r="IAK13" s="190"/>
      <c r="IAL13" s="190"/>
      <c r="IAM13" s="190"/>
      <c r="IAN13" s="190"/>
      <c r="IAO13" s="190"/>
      <c r="IAP13" s="190"/>
      <c r="IAQ13" s="190"/>
      <c r="IAR13" s="190"/>
      <c r="IAS13" s="190"/>
      <c r="IAT13" s="190"/>
      <c r="IAU13" s="190"/>
      <c r="IAV13" s="190"/>
      <c r="IAW13" s="190"/>
      <c r="IAX13" s="190"/>
      <c r="IAY13" s="190"/>
      <c r="IAZ13" s="190"/>
      <c r="IBA13" s="190"/>
      <c r="IBB13" s="190"/>
      <c r="IBC13" s="190"/>
      <c r="IBD13" s="190"/>
      <c r="IBE13" s="190"/>
      <c r="IBF13" s="190"/>
      <c r="IBG13" s="190"/>
      <c r="IBH13" s="190"/>
      <c r="IBI13" s="190"/>
      <c r="IBJ13" s="190"/>
      <c r="IBK13" s="190"/>
      <c r="IBL13" s="190"/>
      <c r="IBM13" s="190"/>
      <c r="IBN13" s="190"/>
      <c r="IBO13" s="190"/>
      <c r="IBP13" s="190"/>
      <c r="IBQ13" s="190"/>
      <c r="IBR13" s="190"/>
      <c r="IBS13" s="190"/>
      <c r="IBT13" s="190"/>
      <c r="IBU13" s="190"/>
      <c r="IBV13" s="190"/>
      <c r="IBW13" s="190"/>
      <c r="IBX13" s="190"/>
      <c r="IBY13" s="190"/>
      <c r="IBZ13" s="190"/>
      <c r="ICA13" s="190"/>
      <c r="ICB13" s="190"/>
      <c r="ICC13" s="190"/>
      <c r="ICD13" s="190"/>
      <c r="ICE13" s="190"/>
      <c r="ICF13" s="190"/>
      <c r="ICG13" s="190"/>
      <c r="ICH13" s="190"/>
      <c r="ICI13" s="190"/>
      <c r="ICJ13" s="190"/>
      <c r="ICK13" s="190"/>
      <c r="ICL13" s="190"/>
      <c r="ICM13" s="190"/>
      <c r="ICN13" s="190"/>
      <c r="ICO13" s="190"/>
      <c r="ICP13" s="190"/>
      <c r="ICQ13" s="190"/>
      <c r="ICR13" s="190"/>
      <c r="ICS13" s="190"/>
      <c r="ICT13" s="190"/>
      <c r="ICU13" s="190"/>
      <c r="ICV13" s="190"/>
      <c r="ICW13" s="190"/>
      <c r="ICX13" s="190"/>
      <c r="ICY13" s="190"/>
      <c r="ICZ13" s="190"/>
      <c r="IDA13" s="190"/>
      <c r="IDB13" s="190"/>
      <c r="IDC13" s="190"/>
      <c r="IDD13" s="190"/>
      <c r="IDE13" s="190"/>
      <c r="IDF13" s="190"/>
      <c r="IDG13" s="190"/>
      <c r="IDH13" s="190"/>
      <c r="IDI13" s="190"/>
      <c r="IDJ13" s="190"/>
      <c r="IDK13" s="190"/>
      <c r="IDL13" s="190"/>
      <c r="IDM13" s="190"/>
      <c r="IDN13" s="190"/>
      <c r="IDO13" s="190"/>
      <c r="IDP13" s="190"/>
      <c r="IDQ13" s="190"/>
      <c r="IDR13" s="190"/>
      <c r="IDS13" s="190"/>
      <c r="IDT13" s="190"/>
      <c r="IDU13" s="190"/>
      <c r="IDV13" s="190"/>
      <c r="IDW13" s="190"/>
      <c r="IDX13" s="190"/>
      <c r="IDY13" s="190"/>
      <c r="IDZ13" s="190"/>
      <c r="IEA13" s="190"/>
      <c r="IEB13" s="190"/>
      <c r="IEC13" s="190"/>
      <c r="IED13" s="190"/>
      <c r="IEE13" s="190"/>
      <c r="IEF13" s="190"/>
      <c r="IEG13" s="190"/>
      <c r="IEH13" s="190"/>
      <c r="IEI13" s="190"/>
      <c r="IEJ13" s="190"/>
      <c r="IEK13" s="190"/>
      <c r="IEL13" s="190"/>
      <c r="IEM13" s="190"/>
      <c r="IEN13" s="190"/>
      <c r="IEO13" s="190"/>
      <c r="IEP13" s="190"/>
      <c r="IEQ13" s="190"/>
      <c r="IER13" s="190"/>
      <c r="IES13" s="190"/>
      <c r="IET13" s="190"/>
      <c r="IEU13" s="190"/>
      <c r="IEV13" s="190"/>
      <c r="IEW13" s="190"/>
      <c r="IEX13" s="190"/>
      <c r="IEY13" s="190"/>
      <c r="IEZ13" s="190"/>
      <c r="IFA13" s="190"/>
      <c r="IFB13" s="190"/>
      <c r="IFC13" s="190"/>
      <c r="IFD13" s="190"/>
      <c r="IFE13" s="190"/>
      <c r="IFF13" s="190"/>
      <c r="IFG13" s="190"/>
      <c r="IFH13" s="190"/>
      <c r="IFI13" s="190"/>
      <c r="IFJ13" s="190"/>
      <c r="IFK13" s="190"/>
      <c r="IFL13" s="190"/>
      <c r="IFM13" s="190"/>
      <c r="IFN13" s="190"/>
      <c r="IFO13" s="190"/>
      <c r="IFP13" s="190"/>
      <c r="IFQ13" s="190"/>
      <c r="IFR13" s="190"/>
      <c r="IFS13" s="190"/>
      <c r="IFT13" s="190"/>
      <c r="IFU13" s="190"/>
      <c r="IFV13" s="190"/>
      <c r="IFW13" s="190"/>
      <c r="IFX13" s="190"/>
      <c r="IFY13" s="190"/>
      <c r="IFZ13" s="190"/>
      <c r="IGA13" s="190"/>
      <c r="IGB13" s="190"/>
      <c r="IGC13" s="190"/>
      <c r="IGD13" s="190"/>
      <c r="IGE13" s="190"/>
      <c r="IGF13" s="190"/>
      <c r="IGG13" s="190"/>
      <c r="IGH13" s="190"/>
      <c r="IGI13" s="190"/>
      <c r="IGJ13" s="190"/>
      <c r="IGK13" s="190"/>
      <c r="IGL13" s="190"/>
      <c r="IGM13" s="190"/>
      <c r="IGN13" s="190"/>
      <c r="IGO13" s="190"/>
      <c r="IGP13" s="190"/>
      <c r="IGQ13" s="190"/>
      <c r="IGR13" s="190"/>
      <c r="IGS13" s="190"/>
      <c r="IGT13" s="190"/>
      <c r="IGU13" s="190"/>
      <c r="IGV13" s="190"/>
      <c r="IGW13" s="190"/>
      <c r="IGX13" s="190"/>
      <c r="IGY13" s="190"/>
      <c r="IGZ13" s="190"/>
      <c r="IHA13" s="190"/>
      <c r="IHB13" s="190"/>
      <c r="IHC13" s="190"/>
      <c r="IHD13" s="190"/>
      <c r="IHE13" s="190"/>
      <c r="IHF13" s="190"/>
      <c r="IHG13" s="190"/>
      <c r="IHH13" s="190"/>
      <c r="IHI13" s="190"/>
      <c r="IHJ13" s="190"/>
      <c r="IHK13" s="190"/>
      <c r="IHL13" s="190"/>
      <c r="IHM13" s="190"/>
      <c r="IHN13" s="190"/>
      <c r="IHO13" s="190"/>
      <c r="IHP13" s="190"/>
      <c r="IHQ13" s="190"/>
      <c r="IHR13" s="190"/>
      <c r="IHS13" s="190"/>
      <c r="IHT13" s="190"/>
      <c r="IHU13" s="190"/>
      <c r="IHV13" s="190"/>
      <c r="IHW13" s="190"/>
      <c r="IHX13" s="190"/>
      <c r="IHY13" s="190"/>
      <c r="IHZ13" s="190"/>
      <c r="IIA13" s="190"/>
      <c r="IIB13" s="190"/>
      <c r="IIC13" s="190"/>
      <c r="IID13" s="190"/>
      <c r="IIE13" s="190"/>
      <c r="IIF13" s="190"/>
      <c r="IIG13" s="190"/>
      <c r="IIH13" s="190"/>
      <c r="III13" s="190"/>
      <c r="IIJ13" s="190"/>
      <c r="IIK13" s="190"/>
      <c r="IIL13" s="190"/>
      <c r="IIM13" s="190"/>
      <c r="IIN13" s="190"/>
      <c r="IIO13" s="190"/>
      <c r="IIP13" s="190"/>
      <c r="IIQ13" s="190"/>
      <c r="IIR13" s="190"/>
      <c r="IIS13" s="190"/>
      <c r="IIT13" s="190"/>
      <c r="IIU13" s="190"/>
      <c r="IIV13" s="190"/>
      <c r="IIW13" s="190"/>
      <c r="IIX13" s="190"/>
      <c r="IIY13" s="190"/>
      <c r="IIZ13" s="190"/>
      <c r="IJA13" s="190"/>
      <c r="IJB13" s="190"/>
      <c r="IJC13" s="190"/>
      <c r="IJD13" s="190"/>
      <c r="IJE13" s="190"/>
      <c r="IJF13" s="190"/>
      <c r="IJG13" s="190"/>
      <c r="IJH13" s="190"/>
      <c r="IJI13" s="190"/>
      <c r="IJJ13" s="190"/>
      <c r="IJK13" s="190"/>
      <c r="IJL13" s="190"/>
      <c r="IJM13" s="190"/>
      <c r="IJN13" s="190"/>
      <c r="IJO13" s="190"/>
      <c r="IJP13" s="190"/>
      <c r="IJQ13" s="190"/>
      <c r="IJR13" s="190"/>
      <c r="IJS13" s="190"/>
      <c r="IJT13" s="190"/>
      <c r="IJU13" s="190"/>
      <c r="IJV13" s="190"/>
      <c r="IJW13" s="190"/>
      <c r="IJX13" s="190"/>
      <c r="IJY13" s="190"/>
      <c r="IJZ13" s="190"/>
      <c r="IKA13" s="190"/>
      <c r="IKB13" s="190"/>
      <c r="IKC13" s="190"/>
      <c r="IKD13" s="190"/>
      <c r="IKE13" s="190"/>
      <c r="IKF13" s="190"/>
      <c r="IKG13" s="190"/>
      <c r="IKH13" s="190"/>
      <c r="IKI13" s="190"/>
      <c r="IKJ13" s="190"/>
      <c r="IKK13" s="190"/>
      <c r="IKL13" s="190"/>
      <c r="IKM13" s="190"/>
      <c r="IKN13" s="190"/>
      <c r="IKO13" s="190"/>
      <c r="IKP13" s="190"/>
      <c r="IKQ13" s="190"/>
      <c r="IKR13" s="190"/>
      <c r="IKS13" s="190"/>
      <c r="IKT13" s="190"/>
      <c r="IKU13" s="190"/>
      <c r="IKV13" s="190"/>
      <c r="IKW13" s="190"/>
      <c r="IKX13" s="190"/>
      <c r="IKY13" s="190"/>
      <c r="IKZ13" s="190"/>
      <c r="ILA13" s="190"/>
      <c r="ILB13" s="190"/>
      <c r="ILC13" s="190"/>
      <c r="ILD13" s="190"/>
      <c r="ILE13" s="190"/>
      <c r="ILF13" s="190"/>
      <c r="ILG13" s="190"/>
      <c r="ILH13" s="190"/>
      <c r="ILI13" s="190"/>
      <c r="ILJ13" s="190"/>
      <c r="ILK13" s="190"/>
      <c r="ILL13" s="190"/>
      <c r="ILM13" s="190"/>
      <c r="ILN13" s="190"/>
      <c r="ILO13" s="190"/>
      <c r="ILP13" s="190"/>
      <c r="ILQ13" s="190"/>
      <c r="ILR13" s="190"/>
      <c r="ILS13" s="190"/>
      <c r="ILT13" s="190"/>
      <c r="ILU13" s="190"/>
      <c r="ILV13" s="190"/>
      <c r="ILW13" s="190"/>
      <c r="ILX13" s="190"/>
      <c r="ILY13" s="190"/>
      <c r="ILZ13" s="190"/>
      <c r="IMA13" s="190"/>
      <c r="IMB13" s="190"/>
      <c r="IMC13" s="190"/>
      <c r="IMD13" s="190"/>
      <c r="IME13" s="190"/>
      <c r="IMF13" s="190"/>
      <c r="IMG13" s="190"/>
      <c r="IMH13" s="190"/>
      <c r="IMI13" s="190"/>
      <c r="IMJ13" s="190"/>
      <c r="IMK13" s="190"/>
      <c r="IML13" s="190"/>
      <c r="IMM13" s="190"/>
      <c r="IMN13" s="190"/>
      <c r="IMO13" s="190"/>
      <c r="IMP13" s="190"/>
      <c r="IMQ13" s="190"/>
      <c r="IMR13" s="190"/>
      <c r="IMS13" s="190"/>
      <c r="IMT13" s="190"/>
      <c r="IMU13" s="190"/>
      <c r="IMV13" s="190"/>
      <c r="IMW13" s="190"/>
      <c r="IMX13" s="190"/>
      <c r="IMY13" s="190"/>
      <c r="IMZ13" s="190"/>
      <c r="INA13" s="190"/>
      <c r="INB13" s="190"/>
      <c r="INC13" s="190"/>
      <c r="IND13" s="190"/>
      <c r="INE13" s="190"/>
      <c r="INF13" s="190"/>
      <c r="ING13" s="190"/>
      <c r="INH13" s="190"/>
      <c r="INI13" s="190"/>
      <c r="INJ13" s="190"/>
      <c r="INK13" s="190"/>
      <c r="INL13" s="190"/>
      <c r="INM13" s="190"/>
      <c r="INN13" s="190"/>
      <c r="INO13" s="190"/>
      <c r="INP13" s="190"/>
      <c r="INQ13" s="190"/>
      <c r="INR13" s="190"/>
      <c r="INS13" s="190"/>
      <c r="INT13" s="190"/>
      <c r="INU13" s="190"/>
      <c r="INV13" s="190"/>
      <c r="INW13" s="190"/>
      <c r="INX13" s="190"/>
      <c r="INY13" s="190"/>
      <c r="INZ13" s="190"/>
      <c r="IOA13" s="190"/>
      <c r="IOB13" s="190"/>
      <c r="IOC13" s="190"/>
      <c r="IOD13" s="190"/>
      <c r="IOE13" s="190"/>
      <c r="IOF13" s="190"/>
      <c r="IOG13" s="190"/>
      <c r="IOH13" s="190"/>
      <c r="IOI13" s="190"/>
      <c r="IOJ13" s="190"/>
      <c r="IOK13" s="190"/>
      <c r="IOL13" s="190"/>
      <c r="IOM13" s="190"/>
      <c r="ION13" s="190"/>
      <c r="IOO13" s="190"/>
      <c r="IOP13" s="190"/>
      <c r="IOQ13" s="190"/>
      <c r="IOR13" s="190"/>
      <c r="IOS13" s="190"/>
      <c r="IOT13" s="190"/>
      <c r="IOU13" s="190"/>
      <c r="IOV13" s="190"/>
      <c r="IOW13" s="190"/>
      <c r="IOX13" s="190"/>
      <c r="IOY13" s="190"/>
      <c r="IOZ13" s="190"/>
      <c r="IPA13" s="190"/>
      <c r="IPB13" s="190"/>
      <c r="IPC13" s="190"/>
      <c r="IPD13" s="190"/>
      <c r="IPE13" s="190"/>
      <c r="IPF13" s="190"/>
      <c r="IPG13" s="190"/>
      <c r="IPH13" s="190"/>
      <c r="IPI13" s="190"/>
      <c r="IPJ13" s="190"/>
      <c r="IPK13" s="190"/>
      <c r="IPL13" s="190"/>
      <c r="IPM13" s="190"/>
      <c r="IPN13" s="190"/>
      <c r="IPO13" s="190"/>
      <c r="IPP13" s="190"/>
      <c r="IPQ13" s="190"/>
      <c r="IPR13" s="190"/>
      <c r="IPS13" s="190"/>
      <c r="IPT13" s="190"/>
      <c r="IPU13" s="190"/>
      <c r="IPV13" s="190"/>
      <c r="IPW13" s="190"/>
      <c r="IPX13" s="190"/>
      <c r="IPY13" s="190"/>
      <c r="IPZ13" s="190"/>
      <c r="IQA13" s="190"/>
      <c r="IQB13" s="190"/>
      <c r="IQC13" s="190"/>
      <c r="IQD13" s="190"/>
      <c r="IQE13" s="190"/>
      <c r="IQF13" s="190"/>
      <c r="IQG13" s="190"/>
      <c r="IQH13" s="190"/>
      <c r="IQI13" s="190"/>
      <c r="IQJ13" s="190"/>
      <c r="IQK13" s="190"/>
      <c r="IQL13" s="190"/>
      <c r="IQM13" s="190"/>
      <c r="IQN13" s="190"/>
      <c r="IQO13" s="190"/>
      <c r="IQP13" s="190"/>
      <c r="IQQ13" s="190"/>
      <c r="IQR13" s="190"/>
      <c r="IQS13" s="190"/>
      <c r="IQT13" s="190"/>
      <c r="IQU13" s="190"/>
      <c r="IQV13" s="190"/>
      <c r="IQW13" s="190"/>
      <c r="IQX13" s="190"/>
      <c r="IQY13" s="190"/>
      <c r="IQZ13" s="190"/>
      <c r="IRA13" s="190"/>
      <c r="IRB13" s="190"/>
      <c r="IRC13" s="190"/>
      <c r="IRD13" s="190"/>
      <c r="IRE13" s="190"/>
      <c r="IRF13" s="190"/>
      <c r="IRG13" s="190"/>
      <c r="IRH13" s="190"/>
      <c r="IRI13" s="190"/>
      <c r="IRJ13" s="190"/>
      <c r="IRK13" s="190"/>
      <c r="IRL13" s="190"/>
      <c r="IRM13" s="190"/>
      <c r="IRN13" s="190"/>
      <c r="IRO13" s="190"/>
      <c r="IRP13" s="190"/>
      <c r="IRQ13" s="190"/>
      <c r="IRR13" s="190"/>
      <c r="IRS13" s="190"/>
      <c r="IRT13" s="190"/>
      <c r="IRU13" s="190"/>
      <c r="IRV13" s="190"/>
      <c r="IRW13" s="190"/>
      <c r="IRX13" s="190"/>
      <c r="IRY13" s="190"/>
      <c r="IRZ13" s="190"/>
      <c r="ISA13" s="190"/>
      <c r="ISB13" s="190"/>
      <c r="ISC13" s="190"/>
      <c r="ISD13" s="190"/>
      <c r="ISE13" s="190"/>
      <c r="ISF13" s="190"/>
      <c r="ISG13" s="190"/>
      <c r="ISH13" s="190"/>
      <c r="ISI13" s="190"/>
      <c r="ISJ13" s="190"/>
      <c r="ISK13" s="190"/>
      <c r="ISL13" s="190"/>
      <c r="ISM13" s="190"/>
      <c r="ISN13" s="190"/>
      <c r="ISO13" s="190"/>
      <c r="ISP13" s="190"/>
      <c r="ISQ13" s="190"/>
      <c r="ISR13" s="190"/>
      <c r="ISS13" s="190"/>
      <c r="IST13" s="190"/>
      <c r="ISU13" s="190"/>
      <c r="ISV13" s="190"/>
      <c r="ISW13" s="190"/>
      <c r="ISX13" s="190"/>
      <c r="ISY13" s="190"/>
      <c r="ISZ13" s="190"/>
      <c r="ITA13" s="190"/>
      <c r="ITB13" s="190"/>
      <c r="ITC13" s="190"/>
      <c r="ITD13" s="190"/>
      <c r="ITE13" s="190"/>
      <c r="ITF13" s="190"/>
      <c r="ITG13" s="190"/>
      <c r="ITH13" s="190"/>
      <c r="ITI13" s="190"/>
      <c r="ITJ13" s="190"/>
      <c r="ITK13" s="190"/>
      <c r="ITL13" s="190"/>
      <c r="ITM13" s="190"/>
      <c r="ITN13" s="190"/>
      <c r="ITO13" s="190"/>
      <c r="ITP13" s="190"/>
      <c r="ITQ13" s="190"/>
      <c r="ITR13" s="190"/>
      <c r="ITS13" s="190"/>
      <c r="ITT13" s="190"/>
      <c r="ITU13" s="190"/>
      <c r="ITV13" s="190"/>
      <c r="ITW13" s="190"/>
      <c r="ITX13" s="190"/>
      <c r="ITY13" s="190"/>
      <c r="ITZ13" s="190"/>
      <c r="IUA13" s="190"/>
      <c r="IUB13" s="190"/>
      <c r="IUC13" s="190"/>
      <c r="IUD13" s="190"/>
      <c r="IUE13" s="190"/>
      <c r="IUF13" s="190"/>
      <c r="IUG13" s="190"/>
      <c r="IUH13" s="190"/>
      <c r="IUI13" s="190"/>
      <c r="IUJ13" s="190"/>
      <c r="IUK13" s="190"/>
      <c r="IUL13" s="190"/>
      <c r="IUM13" s="190"/>
      <c r="IUN13" s="190"/>
      <c r="IUO13" s="190"/>
      <c r="IUP13" s="190"/>
      <c r="IUQ13" s="190"/>
      <c r="IUR13" s="190"/>
      <c r="IUS13" s="190"/>
      <c r="IUT13" s="190"/>
      <c r="IUU13" s="190"/>
      <c r="IUV13" s="190"/>
      <c r="IUW13" s="190"/>
      <c r="IUX13" s="190"/>
      <c r="IUY13" s="190"/>
      <c r="IUZ13" s="190"/>
      <c r="IVA13" s="190"/>
      <c r="IVB13" s="190"/>
      <c r="IVC13" s="190"/>
      <c r="IVD13" s="190"/>
      <c r="IVE13" s="190"/>
      <c r="IVF13" s="190"/>
      <c r="IVG13" s="190"/>
      <c r="IVH13" s="190"/>
      <c r="IVI13" s="190"/>
      <c r="IVJ13" s="190"/>
      <c r="IVK13" s="190"/>
      <c r="IVL13" s="190"/>
      <c r="IVM13" s="190"/>
      <c r="IVN13" s="190"/>
      <c r="IVO13" s="190"/>
      <c r="IVP13" s="190"/>
      <c r="IVQ13" s="190"/>
      <c r="IVR13" s="190"/>
      <c r="IVS13" s="190"/>
      <c r="IVT13" s="190"/>
      <c r="IVU13" s="190"/>
      <c r="IVV13" s="190"/>
      <c r="IVW13" s="190"/>
      <c r="IVX13" s="190"/>
      <c r="IVY13" s="190"/>
      <c r="IVZ13" s="190"/>
      <c r="IWA13" s="190"/>
      <c r="IWB13" s="190"/>
      <c r="IWC13" s="190"/>
      <c r="IWD13" s="190"/>
      <c r="IWE13" s="190"/>
      <c r="IWF13" s="190"/>
      <c r="IWG13" s="190"/>
      <c r="IWH13" s="190"/>
      <c r="IWI13" s="190"/>
      <c r="IWJ13" s="190"/>
      <c r="IWK13" s="190"/>
      <c r="IWL13" s="190"/>
      <c r="IWM13" s="190"/>
      <c r="IWN13" s="190"/>
      <c r="IWO13" s="190"/>
      <c r="IWP13" s="190"/>
      <c r="IWQ13" s="190"/>
      <c r="IWR13" s="190"/>
      <c r="IWS13" s="190"/>
      <c r="IWT13" s="190"/>
      <c r="IWU13" s="190"/>
      <c r="IWV13" s="190"/>
      <c r="IWW13" s="190"/>
      <c r="IWX13" s="190"/>
      <c r="IWY13" s="190"/>
      <c r="IWZ13" s="190"/>
      <c r="IXA13" s="190"/>
      <c r="IXB13" s="190"/>
      <c r="IXC13" s="190"/>
      <c r="IXD13" s="190"/>
      <c r="IXE13" s="190"/>
      <c r="IXF13" s="190"/>
      <c r="IXG13" s="190"/>
      <c r="IXH13" s="190"/>
      <c r="IXI13" s="190"/>
      <c r="IXJ13" s="190"/>
      <c r="IXK13" s="190"/>
      <c r="IXL13" s="190"/>
      <c r="IXM13" s="190"/>
      <c r="IXN13" s="190"/>
      <c r="IXO13" s="190"/>
      <c r="IXP13" s="190"/>
      <c r="IXQ13" s="190"/>
      <c r="IXR13" s="190"/>
      <c r="IXS13" s="190"/>
      <c r="IXT13" s="190"/>
      <c r="IXU13" s="190"/>
      <c r="IXV13" s="190"/>
      <c r="IXW13" s="190"/>
      <c r="IXX13" s="190"/>
      <c r="IXY13" s="190"/>
      <c r="IXZ13" s="190"/>
      <c r="IYA13" s="190"/>
      <c r="IYB13" s="190"/>
      <c r="IYC13" s="190"/>
      <c r="IYD13" s="190"/>
      <c r="IYE13" s="190"/>
      <c r="IYF13" s="190"/>
      <c r="IYG13" s="190"/>
      <c r="IYH13" s="190"/>
      <c r="IYI13" s="190"/>
      <c r="IYJ13" s="190"/>
      <c r="IYK13" s="190"/>
      <c r="IYL13" s="190"/>
      <c r="IYM13" s="190"/>
      <c r="IYN13" s="190"/>
      <c r="IYO13" s="190"/>
      <c r="IYP13" s="190"/>
      <c r="IYQ13" s="190"/>
      <c r="IYR13" s="190"/>
      <c r="IYS13" s="190"/>
      <c r="IYT13" s="190"/>
      <c r="IYU13" s="190"/>
      <c r="IYV13" s="190"/>
      <c r="IYW13" s="190"/>
      <c r="IYX13" s="190"/>
      <c r="IYY13" s="190"/>
      <c r="IYZ13" s="190"/>
      <c r="IZA13" s="190"/>
      <c r="IZB13" s="190"/>
      <c r="IZC13" s="190"/>
      <c r="IZD13" s="190"/>
      <c r="IZE13" s="190"/>
      <c r="IZF13" s="190"/>
      <c r="IZG13" s="190"/>
      <c r="IZH13" s="190"/>
      <c r="IZI13" s="190"/>
      <c r="IZJ13" s="190"/>
      <c r="IZK13" s="190"/>
      <c r="IZL13" s="190"/>
      <c r="IZM13" s="190"/>
      <c r="IZN13" s="190"/>
      <c r="IZO13" s="190"/>
      <c r="IZP13" s="190"/>
      <c r="IZQ13" s="190"/>
      <c r="IZR13" s="190"/>
      <c r="IZS13" s="190"/>
      <c r="IZT13" s="190"/>
      <c r="IZU13" s="190"/>
      <c r="IZV13" s="190"/>
      <c r="IZW13" s="190"/>
      <c r="IZX13" s="190"/>
      <c r="IZY13" s="190"/>
      <c r="IZZ13" s="190"/>
      <c r="JAA13" s="190"/>
      <c r="JAB13" s="190"/>
      <c r="JAC13" s="190"/>
      <c r="JAD13" s="190"/>
      <c r="JAE13" s="190"/>
      <c r="JAF13" s="190"/>
      <c r="JAG13" s="190"/>
      <c r="JAH13" s="190"/>
      <c r="JAI13" s="190"/>
      <c r="JAJ13" s="190"/>
      <c r="JAK13" s="190"/>
      <c r="JAL13" s="190"/>
      <c r="JAM13" s="190"/>
      <c r="JAN13" s="190"/>
      <c r="JAO13" s="190"/>
      <c r="JAP13" s="190"/>
      <c r="JAQ13" s="190"/>
      <c r="JAR13" s="190"/>
      <c r="JAS13" s="190"/>
      <c r="JAT13" s="190"/>
      <c r="JAU13" s="190"/>
      <c r="JAV13" s="190"/>
      <c r="JAW13" s="190"/>
      <c r="JAX13" s="190"/>
      <c r="JAY13" s="190"/>
      <c r="JAZ13" s="190"/>
      <c r="JBA13" s="190"/>
      <c r="JBB13" s="190"/>
      <c r="JBC13" s="190"/>
      <c r="JBD13" s="190"/>
      <c r="JBE13" s="190"/>
      <c r="JBF13" s="190"/>
      <c r="JBG13" s="190"/>
      <c r="JBH13" s="190"/>
      <c r="JBI13" s="190"/>
      <c r="JBJ13" s="190"/>
      <c r="JBK13" s="190"/>
      <c r="JBL13" s="190"/>
      <c r="JBM13" s="190"/>
      <c r="JBN13" s="190"/>
      <c r="JBO13" s="190"/>
      <c r="JBP13" s="190"/>
      <c r="JBQ13" s="190"/>
      <c r="JBR13" s="190"/>
      <c r="JBS13" s="190"/>
      <c r="JBT13" s="190"/>
      <c r="JBU13" s="190"/>
      <c r="JBV13" s="190"/>
      <c r="JBW13" s="190"/>
      <c r="JBX13" s="190"/>
      <c r="JBY13" s="190"/>
      <c r="JBZ13" s="190"/>
      <c r="JCA13" s="190"/>
      <c r="JCB13" s="190"/>
      <c r="JCC13" s="190"/>
      <c r="JCD13" s="190"/>
      <c r="JCE13" s="190"/>
      <c r="JCF13" s="190"/>
      <c r="JCG13" s="190"/>
      <c r="JCH13" s="190"/>
      <c r="JCI13" s="190"/>
      <c r="JCJ13" s="190"/>
      <c r="JCK13" s="190"/>
      <c r="JCL13" s="190"/>
      <c r="JCM13" s="190"/>
      <c r="JCN13" s="190"/>
      <c r="JCO13" s="190"/>
      <c r="JCP13" s="190"/>
      <c r="JCQ13" s="190"/>
      <c r="JCR13" s="190"/>
      <c r="JCS13" s="190"/>
      <c r="JCT13" s="190"/>
      <c r="JCU13" s="190"/>
      <c r="JCV13" s="190"/>
      <c r="JCW13" s="190"/>
      <c r="JCX13" s="190"/>
      <c r="JCY13" s="190"/>
      <c r="JCZ13" s="190"/>
      <c r="JDA13" s="190"/>
      <c r="JDB13" s="190"/>
      <c r="JDC13" s="190"/>
      <c r="JDD13" s="190"/>
      <c r="JDE13" s="190"/>
      <c r="JDF13" s="190"/>
      <c r="JDG13" s="190"/>
      <c r="JDH13" s="190"/>
      <c r="JDI13" s="190"/>
      <c r="JDJ13" s="190"/>
      <c r="JDK13" s="190"/>
      <c r="JDL13" s="190"/>
      <c r="JDM13" s="190"/>
      <c r="JDN13" s="190"/>
      <c r="JDO13" s="190"/>
      <c r="JDP13" s="190"/>
      <c r="JDQ13" s="190"/>
      <c r="JDR13" s="190"/>
      <c r="JDS13" s="190"/>
      <c r="JDT13" s="190"/>
      <c r="JDU13" s="190"/>
      <c r="JDV13" s="190"/>
      <c r="JDW13" s="190"/>
      <c r="JDX13" s="190"/>
      <c r="JDY13" s="190"/>
      <c r="JDZ13" s="190"/>
      <c r="JEA13" s="190"/>
      <c r="JEB13" s="190"/>
      <c r="JEC13" s="190"/>
      <c r="JED13" s="190"/>
      <c r="JEE13" s="190"/>
      <c r="JEF13" s="190"/>
      <c r="JEG13" s="190"/>
      <c r="JEH13" s="190"/>
      <c r="JEI13" s="190"/>
      <c r="JEJ13" s="190"/>
      <c r="JEK13" s="190"/>
      <c r="JEL13" s="190"/>
      <c r="JEM13" s="190"/>
      <c r="JEN13" s="190"/>
      <c r="JEO13" s="190"/>
      <c r="JEP13" s="190"/>
      <c r="JEQ13" s="190"/>
      <c r="JER13" s="190"/>
      <c r="JES13" s="190"/>
      <c r="JET13" s="190"/>
      <c r="JEU13" s="190"/>
      <c r="JEV13" s="190"/>
      <c r="JEW13" s="190"/>
      <c r="JEX13" s="190"/>
      <c r="JEY13" s="190"/>
      <c r="JEZ13" s="190"/>
      <c r="JFA13" s="190"/>
      <c r="JFB13" s="190"/>
      <c r="JFC13" s="190"/>
      <c r="JFD13" s="190"/>
      <c r="JFE13" s="190"/>
      <c r="JFF13" s="190"/>
      <c r="JFG13" s="190"/>
      <c r="JFH13" s="190"/>
      <c r="JFI13" s="190"/>
      <c r="JFJ13" s="190"/>
      <c r="JFK13" s="190"/>
      <c r="JFL13" s="190"/>
      <c r="JFM13" s="190"/>
      <c r="JFN13" s="190"/>
      <c r="JFO13" s="190"/>
      <c r="JFP13" s="190"/>
      <c r="JFQ13" s="190"/>
      <c r="JFR13" s="190"/>
      <c r="JFS13" s="190"/>
      <c r="JFT13" s="190"/>
      <c r="JFU13" s="190"/>
      <c r="JFV13" s="190"/>
      <c r="JFW13" s="190"/>
      <c r="JFX13" s="190"/>
      <c r="JFY13" s="190"/>
      <c r="JFZ13" s="190"/>
      <c r="JGA13" s="190"/>
      <c r="JGB13" s="190"/>
      <c r="JGC13" s="190"/>
      <c r="JGD13" s="190"/>
      <c r="JGE13" s="190"/>
      <c r="JGF13" s="190"/>
      <c r="JGG13" s="190"/>
      <c r="JGH13" s="190"/>
      <c r="JGI13" s="190"/>
      <c r="JGJ13" s="190"/>
      <c r="JGK13" s="190"/>
      <c r="JGL13" s="190"/>
      <c r="JGM13" s="190"/>
      <c r="JGN13" s="190"/>
      <c r="JGO13" s="190"/>
      <c r="JGP13" s="190"/>
      <c r="JGQ13" s="190"/>
      <c r="JGR13" s="190"/>
      <c r="JGS13" s="190"/>
      <c r="JGT13" s="190"/>
      <c r="JGU13" s="190"/>
      <c r="JGV13" s="190"/>
      <c r="JGW13" s="190"/>
      <c r="JGX13" s="190"/>
      <c r="JGY13" s="190"/>
      <c r="JGZ13" s="190"/>
      <c r="JHA13" s="190"/>
      <c r="JHB13" s="190"/>
      <c r="JHC13" s="190"/>
      <c r="JHD13" s="190"/>
      <c r="JHE13" s="190"/>
      <c r="JHF13" s="190"/>
      <c r="JHG13" s="190"/>
      <c r="JHH13" s="190"/>
      <c r="JHI13" s="190"/>
      <c r="JHJ13" s="190"/>
      <c r="JHK13" s="190"/>
      <c r="JHL13" s="190"/>
      <c r="JHM13" s="190"/>
      <c r="JHN13" s="190"/>
      <c r="JHO13" s="190"/>
      <c r="JHP13" s="190"/>
      <c r="JHQ13" s="190"/>
      <c r="JHR13" s="190"/>
      <c r="JHS13" s="190"/>
      <c r="JHT13" s="190"/>
      <c r="JHU13" s="190"/>
      <c r="JHV13" s="190"/>
      <c r="JHW13" s="190"/>
      <c r="JHX13" s="190"/>
      <c r="JHY13" s="190"/>
      <c r="JHZ13" s="190"/>
      <c r="JIA13" s="190"/>
      <c r="JIB13" s="190"/>
      <c r="JIC13" s="190"/>
      <c r="JID13" s="190"/>
      <c r="JIE13" s="190"/>
      <c r="JIF13" s="190"/>
      <c r="JIG13" s="190"/>
      <c r="JIH13" s="190"/>
      <c r="JII13" s="190"/>
      <c r="JIJ13" s="190"/>
      <c r="JIK13" s="190"/>
      <c r="JIL13" s="190"/>
      <c r="JIM13" s="190"/>
      <c r="JIN13" s="190"/>
      <c r="JIO13" s="190"/>
      <c r="JIP13" s="190"/>
      <c r="JIQ13" s="190"/>
      <c r="JIR13" s="190"/>
      <c r="JIS13" s="190"/>
      <c r="JIT13" s="190"/>
      <c r="JIU13" s="190"/>
      <c r="JIV13" s="190"/>
      <c r="JIW13" s="190"/>
      <c r="JIX13" s="190"/>
      <c r="JIY13" s="190"/>
      <c r="JIZ13" s="190"/>
      <c r="JJA13" s="190"/>
      <c r="JJB13" s="190"/>
      <c r="JJC13" s="190"/>
      <c r="JJD13" s="190"/>
      <c r="JJE13" s="190"/>
      <c r="JJF13" s="190"/>
      <c r="JJG13" s="190"/>
      <c r="JJH13" s="190"/>
      <c r="JJI13" s="190"/>
      <c r="JJJ13" s="190"/>
      <c r="JJK13" s="190"/>
      <c r="JJL13" s="190"/>
      <c r="JJM13" s="190"/>
      <c r="JJN13" s="190"/>
      <c r="JJO13" s="190"/>
      <c r="JJP13" s="190"/>
      <c r="JJQ13" s="190"/>
      <c r="JJR13" s="190"/>
      <c r="JJS13" s="190"/>
      <c r="JJT13" s="190"/>
      <c r="JJU13" s="190"/>
      <c r="JJV13" s="190"/>
      <c r="JJW13" s="190"/>
      <c r="JJX13" s="190"/>
      <c r="JJY13" s="190"/>
      <c r="JJZ13" s="190"/>
      <c r="JKA13" s="190"/>
      <c r="JKB13" s="190"/>
      <c r="JKC13" s="190"/>
      <c r="JKD13" s="190"/>
      <c r="JKE13" s="190"/>
      <c r="JKF13" s="190"/>
      <c r="JKG13" s="190"/>
      <c r="JKH13" s="190"/>
      <c r="JKI13" s="190"/>
      <c r="JKJ13" s="190"/>
      <c r="JKK13" s="190"/>
      <c r="JKL13" s="190"/>
      <c r="JKM13" s="190"/>
      <c r="JKN13" s="190"/>
      <c r="JKO13" s="190"/>
      <c r="JKP13" s="190"/>
      <c r="JKQ13" s="190"/>
      <c r="JKR13" s="190"/>
      <c r="JKS13" s="190"/>
      <c r="JKT13" s="190"/>
      <c r="JKU13" s="190"/>
      <c r="JKV13" s="190"/>
      <c r="JKW13" s="190"/>
      <c r="JKX13" s="190"/>
      <c r="JKY13" s="190"/>
      <c r="JKZ13" s="190"/>
      <c r="JLA13" s="190"/>
      <c r="JLB13" s="190"/>
      <c r="JLC13" s="190"/>
      <c r="JLD13" s="190"/>
      <c r="JLE13" s="190"/>
      <c r="JLF13" s="190"/>
      <c r="JLG13" s="190"/>
      <c r="JLH13" s="190"/>
      <c r="JLI13" s="190"/>
      <c r="JLJ13" s="190"/>
      <c r="JLK13" s="190"/>
      <c r="JLL13" s="190"/>
      <c r="JLM13" s="190"/>
      <c r="JLN13" s="190"/>
      <c r="JLO13" s="190"/>
      <c r="JLP13" s="190"/>
      <c r="JLQ13" s="190"/>
      <c r="JLR13" s="190"/>
      <c r="JLS13" s="190"/>
      <c r="JLT13" s="190"/>
      <c r="JLU13" s="190"/>
      <c r="JLV13" s="190"/>
      <c r="JLW13" s="190"/>
      <c r="JLX13" s="190"/>
      <c r="JLY13" s="190"/>
      <c r="JLZ13" s="190"/>
      <c r="JMA13" s="190"/>
      <c r="JMB13" s="190"/>
      <c r="JMC13" s="190"/>
      <c r="JMD13" s="190"/>
      <c r="JME13" s="190"/>
      <c r="JMF13" s="190"/>
      <c r="JMG13" s="190"/>
      <c r="JMH13" s="190"/>
      <c r="JMI13" s="190"/>
      <c r="JMJ13" s="190"/>
      <c r="JMK13" s="190"/>
      <c r="JML13" s="190"/>
      <c r="JMM13" s="190"/>
      <c r="JMN13" s="190"/>
      <c r="JMO13" s="190"/>
      <c r="JMP13" s="190"/>
      <c r="JMQ13" s="190"/>
      <c r="JMR13" s="190"/>
      <c r="JMS13" s="190"/>
      <c r="JMT13" s="190"/>
      <c r="JMU13" s="190"/>
      <c r="JMV13" s="190"/>
      <c r="JMW13" s="190"/>
      <c r="JMX13" s="190"/>
      <c r="JMY13" s="190"/>
      <c r="JMZ13" s="190"/>
      <c r="JNA13" s="190"/>
      <c r="JNB13" s="190"/>
      <c r="JNC13" s="190"/>
      <c r="JND13" s="190"/>
      <c r="JNE13" s="190"/>
      <c r="JNF13" s="190"/>
      <c r="JNG13" s="190"/>
      <c r="JNH13" s="190"/>
      <c r="JNI13" s="190"/>
      <c r="JNJ13" s="190"/>
      <c r="JNK13" s="190"/>
      <c r="JNL13" s="190"/>
      <c r="JNM13" s="190"/>
      <c r="JNN13" s="190"/>
      <c r="JNO13" s="190"/>
      <c r="JNP13" s="190"/>
      <c r="JNQ13" s="190"/>
      <c r="JNR13" s="190"/>
      <c r="JNS13" s="190"/>
      <c r="JNT13" s="190"/>
      <c r="JNU13" s="190"/>
      <c r="JNV13" s="190"/>
      <c r="JNW13" s="190"/>
      <c r="JNX13" s="190"/>
      <c r="JNY13" s="190"/>
      <c r="JNZ13" s="190"/>
      <c r="JOA13" s="190"/>
      <c r="JOB13" s="190"/>
      <c r="JOC13" s="190"/>
      <c r="JOD13" s="190"/>
      <c r="JOE13" s="190"/>
      <c r="JOF13" s="190"/>
      <c r="JOG13" s="190"/>
      <c r="JOH13" s="190"/>
      <c r="JOI13" s="190"/>
      <c r="JOJ13" s="190"/>
      <c r="JOK13" s="190"/>
      <c r="JOL13" s="190"/>
      <c r="JOM13" s="190"/>
      <c r="JON13" s="190"/>
      <c r="JOO13" s="190"/>
      <c r="JOP13" s="190"/>
      <c r="JOQ13" s="190"/>
      <c r="JOR13" s="190"/>
      <c r="JOS13" s="190"/>
      <c r="JOT13" s="190"/>
      <c r="JOU13" s="190"/>
      <c r="JOV13" s="190"/>
      <c r="JOW13" s="190"/>
      <c r="JOX13" s="190"/>
      <c r="JOY13" s="190"/>
      <c r="JOZ13" s="190"/>
      <c r="JPA13" s="190"/>
      <c r="JPB13" s="190"/>
      <c r="JPC13" s="190"/>
      <c r="JPD13" s="190"/>
      <c r="JPE13" s="190"/>
      <c r="JPF13" s="190"/>
      <c r="JPG13" s="190"/>
      <c r="JPH13" s="190"/>
      <c r="JPI13" s="190"/>
      <c r="JPJ13" s="190"/>
      <c r="JPK13" s="190"/>
      <c r="JPL13" s="190"/>
      <c r="JPM13" s="190"/>
      <c r="JPN13" s="190"/>
      <c r="JPO13" s="190"/>
      <c r="JPP13" s="190"/>
      <c r="JPQ13" s="190"/>
      <c r="JPR13" s="190"/>
      <c r="JPS13" s="190"/>
      <c r="JPT13" s="190"/>
      <c r="JPU13" s="190"/>
      <c r="JPV13" s="190"/>
      <c r="JPW13" s="190"/>
      <c r="JPX13" s="190"/>
      <c r="JPY13" s="190"/>
      <c r="JPZ13" s="190"/>
      <c r="JQA13" s="190"/>
      <c r="JQB13" s="190"/>
      <c r="JQC13" s="190"/>
      <c r="JQD13" s="190"/>
      <c r="JQE13" s="190"/>
      <c r="JQF13" s="190"/>
      <c r="JQG13" s="190"/>
      <c r="JQH13" s="190"/>
      <c r="JQI13" s="190"/>
      <c r="JQJ13" s="190"/>
      <c r="JQK13" s="190"/>
      <c r="JQL13" s="190"/>
      <c r="JQM13" s="190"/>
      <c r="JQN13" s="190"/>
      <c r="JQO13" s="190"/>
      <c r="JQP13" s="190"/>
      <c r="JQQ13" s="190"/>
      <c r="JQR13" s="190"/>
      <c r="JQS13" s="190"/>
      <c r="JQT13" s="190"/>
      <c r="JQU13" s="190"/>
      <c r="JQV13" s="190"/>
      <c r="JQW13" s="190"/>
      <c r="JQX13" s="190"/>
      <c r="JQY13" s="190"/>
      <c r="JQZ13" s="190"/>
      <c r="JRA13" s="190"/>
      <c r="JRB13" s="190"/>
      <c r="JRC13" s="190"/>
      <c r="JRD13" s="190"/>
      <c r="JRE13" s="190"/>
      <c r="JRF13" s="190"/>
      <c r="JRG13" s="190"/>
      <c r="JRH13" s="190"/>
      <c r="JRI13" s="190"/>
      <c r="JRJ13" s="190"/>
      <c r="JRK13" s="190"/>
      <c r="JRL13" s="190"/>
      <c r="JRM13" s="190"/>
      <c r="JRN13" s="190"/>
      <c r="JRO13" s="190"/>
      <c r="JRP13" s="190"/>
      <c r="JRQ13" s="190"/>
      <c r="JRR13" s="190"/>
      <c r="JRS13" s="190"/>
      <c r="JRT13" s="190"/>
      <c r="JRU13" s="190"/>
      <c r="JRV13" s="190"/>
      <c r="JRW13" s="190"/>
      <c r="JRX13" s="190"/>
      <c r="JRY13" s="190"/>
      <c r="JRZ13" s="190"/>
      <c r="JSA13" s="190"/>
      <c r="JSB13" s="190"/>
      <c r="JSC13" s="190"/>
      <c r="JSD13" s="190"/>
      <c r="JSE13" s="190"/>
      <c r="JSF13" s="190"/>
      <c r="JSG13" s="190"/>
      <c r="JSH13" s="190"/>
      <c r="JSI13" s="190"/>
      <c r="JSJ13" s="190"/>
      <c r="JSK13" s="190"/>
      <c r="JSL13" s="190"/>
      <c r="JSM13" s="190"/>
      <c r="JSN13" s="190"/>
      <c r="JSO13" s="190"/>
      <c r="JSP13" s="190"/>
      <c r="JSQ13" s="190"/>
      <c r="JSR13" s="190"/>
      <c r="JSS13" s="190"/>
      <c r="JST13" s="190"/>
      <c r="JSU13" s="190"/>
      <c r="JSV13" s="190"/>
      <c r="JSW13" s="190"/>
      <c r="JSX13" s="190"/>
      <c r="JSY13" s="190"/>
      <c r="JSZ13" s="190"/>
      <c r="JTA13" s="190"/>
      <c r="JTB13" s="190"/>
      <c r="JTC13" s="190"/>
      <c r="JTD13" s="190"/>
      <c r="JTE13" s="190"/>
      <c r="JTF13" s="190"/>
      <c r="JTG13" s="190"/>
      <c r="JTH13" s="190"/>
      <c r="JTI13" s="190"/>
      <c r="JTJ13" s="190"/>
      <c r="JTK13" s="190"/>
      <c r="JTL13" s="190"/>
      <c r="JTM13" s="190"/>
      <c r="JTN13" s="190"/>
      <c r="JTO13" s="190"/>
      <c r="JTP13" s="190"/>
      <c r="JTQ13" s="190"/>
      <c r="JTR13" s="190"/>
      <c r="JTS13" s="190"/>
      <c r="JTT13" s="190"/>
      <c r="JTU13" s="190"/>
      <c r="JTV13" s="190"/>
      <c r="JTW13" s="190"/>
      <c r="JTX13" s="190"/>
      <c r="JTY13" s="190"/>
      <c r="JTZ13" s="190"/>
      <c r="JUA13" s="190"/>
      <c r="JUB13" s="190"/>
      <c r="JUC13" s="190"/>
      <c r="JUD13" s="190"/>
      <c r="JUE13" s="190"/>
      <c r="JUF13" s="190"/>
      <c r="JUG13" s="190"/>
      <c r="JUH13" s="190"/>
      <c r="JUI13" s="190"/>
      <c r="JUJ13" s="190"/>
      <c r="JUK13" s="190"/>
      <c r="JUL13" s="190"/>
      <c r="JUM13" s="190"/>
      <c r="JUN13" s="190"/>
      <c r="JUO13" s="190"/>
      <c r="JUP13" s="190"/>
      <c r="JUQ13" s="190"/>
      <c r="JUR13" s="190"/>
      <c r="JUS13" s="190"/>
      <c r="JUT13" s="190"/>
      <c r="JUU13" s="190"/>
      <c r="JUV13" s="190"/>
      <c r="JUW13" s="190"/>
      <c r="JUX13" s="190"/>
      <c r="JUY13" s="190"/>
      <c r="JUZ13" s="190"/>
      <c r="JVA13" s="190"/>
      <c r="JVB13" s="190"/>
      <c r="JVC13" s="190"/>
      <c r="JVD13" s="190"/>
      <c r="JVE13" s="190"/>
      <c r="JVF13" s="190"/>
      <c r="JVG13" s="190"/>
      <c r="JVH13" s="190"/>
      <c r="JVI13" s="190"/>
      <c r="JVJ13" s="190"/>
      <c r="JVK13" s="190"/>
      <c r="JVL13" s="190"/>
      <c r="JVM13" s="190"/>
      <c r="JVN13" s="190"/>
      <c r="JVO13" s="190"/>
      <c r="JVP13" s="190"/>
      <c r="JVQ13" s="190"/>
      <c r="JVR13" s="190"/>
      <c r="JVS13" s="190"/>
      <c r="JVT13" s="190"/>
      <c r="JVU13" s="190"/>
      <c r="JVV13" s="190"/>
      <c r="JVW13" s="190"/>
      <c r="JVX13" s="190"/>
      <c r="JVY13" s="190"/>
      <c r="JVZ13" s="190"/>
      <c r="JWA13" s="190"/>
      <c r="JWB13" s="190"/>
      <c r="JWC13" s="190"/>
      <c r="JWD13" s="190"/>
      <c r="JWE13" s="190"/>
      <c r="JWF13" s="190"/>
      <c r="JWG13" s="190"/>
      <c r="JWH13" s="190"/>
      <c r="JWI13" s="190"/>
      <c r="JWJ13" s="190"/>
      <c r="JWK13" s="190"/>
      <c r="JWL13" s="190"/>
      <c r="JWM13" s="190"/>
      <c r="JWN13" s="190"/>
      <c r="JWO13" s="190"/>
      <c r="JWP13" s="190"/>
      <c r="JWQ13" s="190"/>
      <c r="JWR13" s="190"/>
      <c r="JWS13" s="190"/>
      <c r="JWT13" s="190"/>
      <c r="JWU13" s="190"/>
      <c r="JWV13" s="190"/>
      <c r="JWW13" s="190"/>
      <c r="JWX13" s="190"/>
      <c r="JWY13" s="190"/>
      <c r="JWZ13" s="190"/>
      <c r="JXA13" s="190"/>
      <c r="JXB13" s="190"/>
      <c r="JXC13" s="190"/>
      <c r="JXD13" s="190"/>
      <c r="JXE13" s="190"/>
      <c r="JXF13" s="190"/>
      <c r="JXG13" s="190"/>
      <c r="JXH13" s="190"/>
      <c r="JXI13" s="190"/>
      <c r="JXJ13" s="190"/>
      <c r="JXK13" s="190"/>
      <c r="JXL13" s="190"/>
      <c r="JXM13" s="190"/>
      <c r="JXN13" s="190"/>
      <c r="JXO13" s="190"/>
      <c r="JXP13" s="190"/>
      <c r="JXQ13" s="190"/>
      <c r="JXR13" s="190"/>
      <c r="JXS13" s="190"/>
      <c r="JXT13" s="190"/>
      <c r="JXU13" s="190"/>
      <c r="JXV13" s="190"/>
      <c r="JXW13" s="190"/>
      <c r="JXX13" s="190"/>
      <c r="JXY13" s="190"/>
      <c r="JXZ13" s="190"/>
      <c r="JYA13" s="190"/>
      <c r="JYB13" s="190"/>
      <c r="JYC13" s="190"/>
      <c r="JYD13" s="190"/>
      <c r="JYE13" s="190"/>
      <c r="JYF13" s="190"/>
      <c r="JYG13" s="190"/>
      <c r="JYH13" s="190"/>
      <c r="JYI13" s="190"/>
      <c r="JYJ13" s="190"/>
      <c r="JYK13" s="190"/>
      <c r="JYL13" s="190"/>
      <c r="JYM13" s="190"/>
      <c r="JYN13" s="190"/>
      <c r="JYO13" s="190"/>
      <c r="JYP13" s="190"/>
      <c r="JYQ13" s="190"/>
      <c r="JYR13" s="190"/>
      <c r="JYS13" s="190"/>
      <c r="JYT13" s="190"/>
      <c r="JYU13" s="190"/>
      <c r="JYV13" s="190"/>
      <c r="JYW13" s="190"/>
      <c r="JYX13" s="190"/>
      <c r="JYY13" s="190"/>
      <c r="JYZ13" s="190"/>
      <c r="JZA13" s="190"/>
      <c r="JZB13" s="190"/>
      <c r="JZC13" s="190"/>
      <c r="JZD13" s="190"/>
      <c r="JZE13" s="190"/>
      <c r="JZF13" s="190"/>
      <c r="JZG13" s="190"/>
      <c r="JZH13" s="190"/>
      <c r="JZI13" s="190"/>
      <c r="JZJ13" s="190"/>
      <c r="JZK13" s="190"/>
      <c r="JZL13" s="190"/>
      <c r="JZM13" s="190"/>
      <c r="JZN13" s="190"/>
      <c r="JZO13" s="190"/>
      <c r="JZP13" s="190"/>
      <c r="JZQ13" s="190"/>
      <c r="JZR13" s="190"/>
      <c r="JZS13" s="190"/>
      <c r="JZT13" s="190"/>
      <c r="JZU13" s="190"/>
      <c r="JZV13" s="190"/>
      <c r="JZW13" s="190"/>
      <c r="JZX13" s="190"/>
      <c r="JZY13" s="190"/>
      <c r="JZZ13" s="190"/>
      <c r="KAA13" s="190"/>
      <c r="KAB13" s="190"/>
      <c r="KAC13" s="190"/>
      <c r="KAD13" s="190"/>
      <c r="KAE13" s="190"/>
      <c r="KAF13" s="190"/>
      <c r="KAG13" s="190"/>
      <c r="KAH13" s="190"/>
      <c r="KAI13" s="190"/>
      <c r="KAJ13" s="190"/>
      <c r="KAK13" s="190"/>
      <c r="KAL13" s="190"/>
      <c r="KAM13" s="190"/>
      <c r="KAN13" s="190"/>
      <c r="KAO13" s="190"/>
      <c r="KAP13" s="190"/>
      <c r="KAQ13" s="190"/>
      <c r="KAR13" s="190"/>
      <c r="KAS13" s="190"/>
      <c r="KAT13" s="190"/>
      <c r="KAU13" s="190"/>
      <c r="KAV13" s="190"/>
      <c r="KAW13" s="190"/>
      <c r="KAX13" s="190"/>
      <c r="KAY13" s="190"/>
      <c r="KAZ13" s="190"/>
      <c r="KBA13" s="190"/>
      <c r="KBB13" s="190"/>
      <c r="KBC13" s="190"/>
      <c r="KBD13" s="190"/>
      <c r="KBE13" s="190"/>
      <c r="KBF13" s="190"/>
      <c r="KBG13" s="190"/>
      <c r="KBH13" s="190"/>
      <c r="KBI13" s="190"/>
      <c r="KBJ13" s="190"/>
      <c r="KBK13" s="190"/>
      <c r="KBL13" s="190"/>
      <c r="KBM13" s="190"/>
      <c r="KBN13" s="190"/>
      <c r="KBO13" s="190"/>
      <c r="KBP13" s="190"/>
      <c r="KBQ13" s="190"/>
      <c r="KBR13" s="190"/>
      <c r="KBS13" s="190"/>
      <c r="KBT13" s="190"/>
      <c r="KBU13" s="190"/>
      <c r="KBV13" s="190"/>
      <c r="KBW13" s="190"/>
      <c r="KBX13" s="190"/>
      <c r="KBY13" s="190"/>
      <c r="KBZ13" s="190"/>
      <c r="KCA13" s="190"/>
      <c r="KCB13" s="190"/>
      <c r="KCC13" s="190"/>
      <c r="KCD13" s="190"/>
      <c r="KCE13" s="190"/>
      <c r="KCF13" s="190"/>
      <c r="KCG13" s="190"/>
      <c r="KCH13" s="190"/>
      <c r="KCI13" s="190"/>
      <c r="KCJ13" s="190"/>
      <c r="KCK13" s="190"/>
      <c r="KCL13" s="190"/>
      <c r="KCM13" s="190"/>
      <c r="KCN13" s="190"/>
      <c r="KCO13" s="190"/>
      <c r="KCP13" s="190"/>
      <c r="KCQ13" s="190"/>
      <c r="KCR13" s="190"/>
      <c r="KCS13" s="190"/>
      <c r="KCT13" s="190"/>
      <c r="KCU13" s="190"/>
      <c r="KCV13" s="190"/>
      <c r="KCW13" s="190"/>
      <c r="KCX13" s="190"/>
      <c r="KCY13" s="190"/>
      <c r="KCZ13" s="190"/>
      <c r="KDA13" s="190"/>
      <c r="KDB13" s="190"/>
      <c r="KDC13" s="190"/>
      <c r="KDD13" s="190"/>
      <c r="KDE13" s="190"/>
      <c r="KDF13" s="190"/>
      <c r="KDG13" s="190"/>
      <c r="KDH13" s="190"/>
      <c r="KDI13" s="190"/>
      <c r="KDJ13" s="190"/>
      <c r="KDK13" s="190"/>
      <c r="KDL13" s="190"/>
      <c r="KDM13" s="190"/>
      <c r="KDN13" s="190"/>
      <c r="KDO13" s="190"/>
      <c r="KDP13" s="190"/>
      <c r="KDQ13" s="190"/>
      <c r="KDR13" s="190"/>
      <c r="KDS13" s="190"/>
      <c r="KDT13" s="190"/>
      <c r="KDU13" s="190"/>
      <c r="KDV13" s="190"/>
      <c r="KDW13" s="190"/>
      <c r="KDX13" s="190"/>
      <c r="KDY13" s="190"/>
      <c r="KDZ13" s="190"/>
      <c r="KEA13" s="190"/>
      <c r="KEB13" s="190"/>
      <c r="KEC13" s="190"/>
      <c r="KED13" s="190"/>
      <c r="KEE13" s="190"/>
      <c r="KEF13" s="190"/>
      <c r="KEG13" s="190"/>
      <c r="KEH13" s="190"/>
      <c r="KEI13" s="190"/>
      <c r="KEJ13" s="190"/>
      <c r="KEK13" s="190"/>
      <c r="KEL13" s="190"/>
      <c r="KEM13" s="190"/>
      <c r="KEN13" s="190"/>
      <c r="KEO13" s="190"/>
      <c r="KEP13" s="190"/>
      <c r="KEQ13" s="190"/>
      <c r="KER13" s="190"/>
      <c r="KES13" s="190"/>
      <c r="KET13" s="190"/>
      <c r="KEU13" s="190"/>
      <c r="KEV13" s="190"/>
      <c r="KEW13" s="190"/>
      <c r="KEX13" s="190"/>
      <c r="KEY13" s="190"/>
      <c r="KEZ13" s="190"/>
      <c r="KFA13" s="190"/>
      <c r="KFB13" s="190"/>
      <c r="KFC13" s="190"/>
      <c r="KFD13" s="190"/>
      <c r="KFE13" s="190"/>
      <c r="KFF13" s="190"/>
      <c r="KFG13" s="190"/>
      <c r="KFH13" s="190"/>
      <c r="KFI13" s="190"/>
      <c r="KFJ13" s="190"/>
      <c r="KFK13" s="190"/>
      <c r="KFL13" s="190"/>
      <c r="KFM13" s="190"/>
      <c r="KFN13" s="190"/>
      <c r="KFO13" s="190"/>
      <c r="KFP13" s="190"/>
      <c r="KFQ13" s="190"/>
      <c r="KFR13" s="190"/>
      <c r="KFS13" s="190"/>
      <c r="KFT13" s="190"/>
      <c r="KFU13" s="190"/>
      <c r="KFV13" s="190"/>
      <c r="KFW13" s="190"/>
      <c r="KFX13" s="190"/>
      <c r="KFY13" s="190"/>
      <c r="KFZ13" s="190"/>
      <c r="KGA13" s="190"/>
      <c r="KGB13" s="190"/>
      <c r="KGC13" s="190"/>
      <c r="KGD13" s="190"/>
      <c r="KGE13" s="190"/>
      <c r="KGF13" s="190"/>
      <c r="KGG13" s="190"/>
      <c r="KGH13" s="190"/>
      <c r="KGI13" s="190"/>
      <c r="KGJ13" s="190"/>
      <c r="KGK13" s="190"/>
      <c r="KGL13" s="190"/>
      <c r="KGM13" s="190"/>
      <c r="KGN13" s="190"/>
      <c r="KGO13" s="190"/>
      <c r="KGP13" s="190"/>
      <c r="KGQ13" s="190"/>
      <c r="KGR13" s="190"/>
      <c r="KGS13" s="190"/>
      <c r="KGT13" s="190"/>
      <c r="KGU13" s="190"/>
      <c r="KGV13" s="190"/>
      <c r="KGW13" s="190"/>
      <c r="KGX13" s="190"/>
      <c r="KGY13" s="190"/>
      <c r="KGZ13" s="190"/>
      <c r="KHA13" s="190"/>
      <c r="KHB13" s="190"/>
      <c r="KHC13" s="190"/>
      <c r="KHD13" s="190"/>
      <c r="KHE13" s="190"/>
      <c r="KHF13" s="190"/>
      <c r="KHG13" s="190"/>
      <c r="KHH13" s="190"/>
      <c r="KHI13" s="190"/>
      <c r="KHJ13" s="190"/>
      <c r="KHK13" s="190"/>
      <c r="KHL13" s="190"/>
      <c r="KHM13" s="190"/>
      <c r="KHN13" s="190"/>
      <c r="KHO13" s="190"/>
      <c r="KHP13" s="190"/>
      <c r="KHQ13" s="190"/>
      <c r="KHR13" s="190"/>
      <c r="KHS13" s="190"/>
      <c r="KHT13" s="190"/>
      <c r="KHU13" s="190"/>
      <c r="KHV13" s="190"/>
      <c r="KHW13" s="190"/>
      <c r="KHX13" s="190"/>
      <c r="KHY13" s="190"/>
      <c r="KHZ13" s="190"/>
      <c r="KIA13" s="190"/>
      <c r="KIB13" s="190"/>
      <c r="KIC13" s="190"/>
      <c r="KID13" s="190"/>
      <c r="KIE13" s="190"/>
      <c r="KIF13" s="190"/>
      <c r="KIG13" s="190"/>
      <c r="KIH13" s="190"/>
      <c r="KII13" s="190"/>
      <c r="KIJ13" s="190"/>
      <c r="KIK13" s="190"/>
      <c r="KIL13" s="190"/>
      <c r="KIM13" s="190"/>
      <c r="KIN13" s="190"/>
      <c r="KIO13" s="190"/>
      <c r="KIP13" s="190"/>
      <c r="KIQ13" s="190"/>
      <c r="KIR13" s="190"/>
      <c r="KIS13" s="190"/>
      <c r="KIT13" s="190"/>
      <c r="KIU13" s="190"/>
      <c r="KIV13" s="190"/>
      <c r="KIW13" s="190"/>
      <c r="KIX13" s="190"/>
      <c r="KIY13" s="190"/>
      <c r="KIZ13" s="190"/>
      <c r="KJA13" s="190"/>
      <c r="KJB13" s="190"/>
      <c r="KJC13" s="190"/>
      <c r="KJD13" s="190"/>
      <c r="KJE13" s="190"/>
      <c r="KJF13" s="190"/>
      <c r="KJG13" s="190"/>
      <c r="KJH13" s="190"/>
      <c r="KJI13" s="190"/>
      <c r="KJJ13" s="190"/>
      <c r="KJK13" s="190"/>
      <c r="KJL13" s="190"/>
      <c r="KJM13" s="190"/>
      <c r="KJN13" s="190"/>
      <c r="KJO13" s="190"/>
      <c r="KJP13" s="190"/>
      <c r="KJQ13" s="190"/>
      <c r="KJR13" s="190"/>
      <c r="KJS13" s="190"/>
      <c r="KJT13" s="190"/>
      <c r="KJU13" s="190"/>
      <c r="KJV13" s="190"/>
      <c r="KJW13" s="190"/>
      <c r="KJX13" s="190"/>
      <c r="KJY13" s="190"/>
      <c r="KJZ13" s="190"/>
      <c r="KKA13" s="190"/>
      <c r="KKB13" s="190"/>
      <c r="KKC13" s="190"/>
      <c r="KKD13" s="190"/>
      <c r="KKE13" s="190"/>
      <c r="KKF13" s="190"/>
      <c r="KKG13" s="190"/>
      <c r="KKH13" s="190"/>
      <c r="KKI13" s="190"/>
      <c r="KKJ13" s="190"/>
      <c r="KKK13" s="190"/>
      <c r="KKL13" s="190"/>
      <c r="KKM13" s="190"/>
      <c r="KKN13" s="190"/>
      <c r="KKO13" s="190"/>
      <c r="KKP13" s="190"/>
      <c r="KKQ13" s="190"/>
      <c r="KKR13" s="190"/>
      <c r="KKS13" s="190"/>
      <c r="KKT13" s="190"/>
      <c r="KKU13" s="190"/>
      <c r="KKV13" s="190"/>
      <c r="KKW13" s="190"/>
      <c r="KKX13" s="190"/>
      <c r="KKY13" s="190"/>
      <c r="KKZ13" s="190"/>
      <c r="KLA13" s="190"/>
      <c r="KLB13" s="190"/>
      <c r="KLC13" s="190"/>
      <c r="KLD13" s="190"/>
      <c r="KLE13" s="190"/>
      <c r="KLF13" s="190"/>
      <c r="KLG13" s="190"/>
      <c r="KLH13" s="190"/>
      <c r="KLI13" s="190"/>
      <c r="KLJ13" s="190"/>
      <c r="KLK13" s="190"/>
      <c r="KLL13" s="190"/>
      <c r="KLM13" s="190"/>
      <c r="KLN13" s="190"/>
      <c r="KLO13" s="190"/>
      <c r="KLP13" s="190"/>
      <c r="KLQ13" s="190"/>
      <c r="KLR13" s="190"/>
      <c r="KLS13" s="190"/>
      <c r="KLT13" s="190"/>
      <c r="KLU13" s="190"/>
      <c r="KLV13" s="190"/>
      <c r="KLW13" s="190"/>
      <c r="KLX13" s="190"/>
      <c r="KLY13" s="190"/>
      <c r="KLZ13" s="190"/>
      <c r="KMA13" s="190"/>
      <c r="KMB13" s="190"/>
      <c r="KMC13" s="190"/>
      <c r="KMD13" s="190"/>
      <c r="KME13" s="190"/>
      <c r="KMF13" s="190"/>
      <c r="KMG13" s="190"/>
      <c r="KMH13" s="190"/>
      <c r="KMI13" s="190"/>
      <c r="KMJ13" s="190"/>
      <c r="KMK13" s="190"/>
      <c r="KML13" s="190"/>
      <c r="KMM13" s="190"/>
      <c r="KMN13" s="190"/>
      <c r="KMO13" s="190"/>
      <c r="KMP13" s="190"/>
      <c r="KMQ13" s="190"/>
      <c r="KMR13" s="190"/>
      <c r="KMS13" s="190"/>
      <c r="KMT13" s="190"/>
      <c r="KMU13" s="190"/>
      <c r="KMV13" s="190"/>
      <c r="KMW13" s="190"/>
      <c r="KMX13" s="190"/>
      <c r="KMY13" s="190"/>
      <c r="KMZ13" s="190"/>
      <c r="KNA13" s="190"/>
      <c r="KNB13" s="190"/>
      <c r="KNC13" s="190"/>
      <c r="KND13" s="190"/>
      <c r="KNE13" s="190"/>
      <c r="KNF13" s="190"/>
      <c r="KNG13" s="190"/>
      <c r="KNH13" s="190"/>
      <c r="KNI13" s="190"/>
      <c r="KNJ13" s="190"/>
      <c r="KNK13" s="190"/>
      <c r="KNL13" s="190"/>
      <c r="KNM13" s="190"/>
      <c r="KNN13" s="190"/>
      <c r="KNO13" s="190"/>
      <c r="KNP13" s="190"/>
      <c r="KNQ13" s="190"/>
      <c r="KNR13" s="190"/>
      <c r="KNS13" s="190"/>
      <c r="KNT13" s="190"/>
      <c r="KNU13" s="190"/>
      <c r="KNV13" s="190"/>
      <c r="KNW13" s="190"/>
      <c r="KNX13" s="190"/>
      <c r="KNY13" s="190"/>
      <c r="KNZ13" s="190"/>
      <c r="KOA13" s="190"/>
      <c r="KOB13" s="190"/>
      <c r="KOC13" s="190"/>
      <c r="KOD13" s="190"/>
      <c r="KOE13" s="190"/>
      <c r="KOF13" s="190"/>
      <c r="KOG13" s="190"/>
      <c r="KOH13" s="190"/>
      <c r="KOI13" s="190"/>
      <c r="KOJ13" s="190"/>
      <c r="KOK13" s="190"/>
      <c r="KOL13" s="190"/>
      <c r="KOM13" s="190"/>
      <c r="KON13" s="190"/>
      <c r="KOO13" s="190"/>
      <c r="KOP13" s="190"/>
      <c r="KOQ13" s="190"/>
      <c r="KOR13" s="190"/>
      <c r="KOS13" s="190"/>
      <c r="KOT13" s="190"/>
      <c r="KOU13" s="190"/>
      <c r="KOV13" s="190"/>
      <c r="KOW13" s="190"/>
      <c r="KOX13" s="190"/>
      <c r="KOY13" s="190"/>
      <c r="KOZ13" s="190"/>
      <c r="KPA13" s="190"/>
      <c r="KPB13" s="190"/>
      <c r="KPC13" s="190"/>
      <c r="KPD13" s="190"/>
      <c r="KPE13" s="190"/>
      <c r="KPF13" s="190"/>
      <c r="KPG13" s="190"/>
      <c r="KPH13" s="190"/>
      <c r="KPI13" s="190"/>
      <c r="KPJ13" s="190"/>
      <c r="KPK13" s="190"/>
      <c r="KPL13" s="190"/>
      <c r="KPM13" s="190"/>
      <c r="KPN13" s="190"/>
      <c r="KPO13" s="190"/>
      <c r="KPP13" s="190"/>
      <c r="KPQ13" s="190"/>
      <c r="KPR13" s="190"/>
      <c r="KPS13" s="190"/>
      <c r="KPT13" s="190"/>
      <c r="KPU13" s="190"/>
      <c r="KPV13" s="190"/>
      <c r="KPW13" s="190"/>
      <c r="KPX13" s="190"/>
      <c r="KPY13" s="190"/>
      <c r="KPZ13" s="190"/>
      <c r="KQA13" s="190"/>
      <c r="KQB13" s="190"/>
      <c r="KQC13" s="190"/>
      <c r="KQD13" s="190"/>
      <c r="KQE13" s="190"/>
      <c r="KQF13" s="190"/>
      <c r="KQG13" s="190"/>
      <c r="KQH13" s="190"/>
      <c r="KQI13" s="190"/>
      <c r="KQJ13" s="190"/>
      <c r="KQK13" s="190"/>
      <c r="KQL13" s="190"/>
      <c r="KQM13" s="190"/>
      <c r="KQN13" s="190"/>
      <c r="KQO13" s="190"/>
      <c r="KQP13" s="190"/>
      <c r="KQQ13" s="190"/>
      <c r="KQR13" s="190"/>
      <c r="KQS13" s="190"/>
      <c r="KQT13" s="190"/>
      <c r="KQU13" s="190"/>
      <c r="KQV13" s="190"/>
      <c r="KQW13" s="190"/>
      <c r="KQX13" s="190"/>
      <c r="KQY13" s="190"/>
      <c r="KQZ13" s="190"/>
      <c r="KRA13" s="190"/>
      <c r="KRB13" s="190"/>
      <c r="KRC13" s="190"/>
      <c r="KRD13" s="190"/>
      <c r="KRE13" s="190"/>
      <c r="KRF13" s="190"/>
      <c r="KRG13" s="190"/>
      <c r="KRH13" s="190"/>
      <c r="KRI13" s="190"/>
      <c r="KRJ13" s="190"/>
      <c r="KRK13" s="190"/>
      <c r="KRL13" s="190"/>
      <c r="KRM13" s="190"/>
      <c r="KRN13" s="190"/>
      <c r="KRO13" s="190"/>
      <c r="KRP13" s="190"/>
      <c r="KRQ13" s="190"/>
      <c r="KRR13" s="190"/>
      <c r="KRS13" s="190"/>
      <c r="KRT13" s="190"/>
      <c r="KRU13" s="190"/>
      <c r="KRV13" s="190"/>
      <c r="KRW13" s="190"/>
      <c r="KRX13" s="190"/>
      <c r="KRY13" s="190"/>
      <c r="KRZ13" s="190"/>
      <c r="KSA13" s="190"/>
      <c r="KSB13" s="190"/>
      <c r="KSC13" s="190"/>
      <c r="KSD13" s="190"/>
      <c r="KSE13" s="190"/>
      <c r="KSF13" s="190"/>
      <c r="KSG13" s="190"/>
      <c r="KSH13" s="190"/>
      <c r="KSI13" s="190"/>
      <c r="KSJ13" s="190"/>
      <c r="KSK13" s="190"/>
      <c r="KSL13" s="190"/>
      <c r="KSM13" s="190"/>
      <c r="KSN13" s="190"/>
      <c r="KSO13" s="190"/>
      <c r="KSP13" s="190"/>
      <c r="KSQ13" s="190"/>
      <c r="KSR13" s="190"/>
      <c r="KSS13" s="190"/>
      <c r="KST13" s="190"/>
      <c r="KSU13" s="190"/>
      <c r="KSV13" s="190"/>
      <c r="KSW13" s="190"/>
      <c r="KSX13" s="190"/>
      <c r="KSY13" s="190"/>
      <c r="KSZ13" s="190"/>
      <c r="KTA13" s="190"/>
      <c r="KTB13" s="190"/>
      <c r="KTC13" s="190"/>
      <c r="KTD13" s="190"/>
      <c r="KTE13" s="190"/>
      <c r="KTF13" s="190"/>
      <c r="KTG13" s="190"/>
      <c r="KTH13" s="190"/>
      <c r="KTI13" s="190"/>
      <c r="KTJ13" s="190"/>
      <c r="KTK13" s="190"/>
      <c r="KTL13" s="190"/>
      <c r="KTM13" s="190"/>
      <c r="KTN13" s="190"/>
      <c r="KTO13" s="190"/>
      <c r="KTP13" s="190"/>
      <c r="KTQ13" s="190"/>
      <c r="KTR13" s="190"/>
      <c r="KTS13" s="190"/>
      <c r="KTT13" s="190"/>
      <c r="KTU13" s="190"/>
      <c r="KTV13" s="190"/>
      <c r="KTW13" s="190"/>
      <c r="KTX13" s="190"/>
      <c r="KTY13" s="190"/>
      <c r="KTZ13" s="190"/>
      <c r="KUA13" s="190"/>
      <c r="KUB13" s="190"/>
      <c r="KUC13" s="190"/>
      <c r="KUD13" s="190"/>
      <c r="KUE13" s="190"/>
      <c r="KUF13" s="190"/>
      <c r="KUG13" s="190"/>
      <c r="KUH13" s="190"/>
      <c r="KUI13" s="190"/>
      <c r="KUJ13" s="190"/>
      <c r="KUK13" s="190"/>
      <c r="KUL13" s="190"/>
      <c r="KUM13" s="190"/>
      <c r="KUN13" s="190"/>
      <c r="KUO13" s="190"/>
      <c r="KUP13" s="190"/>
      <c r="KUQ13" s="190"/>
      <c r="KUR13" s="190"/>
      <c r="KUS13" s="190"/>
      <c r="KUT13" s="190"/>
      <c r="KUU13" s="190"/>
      <c r="KUV13" s="190"/>
      <c r="KUW13" s="190"/>
      <c r="KUX13" s="190"/>
      <c r="KUY13" s="190"/>
      <c r="KUZ13" s="190"/>
      <c r="KVA13" s="190"/>
      <c r="KVB13" s="190"/>
      <c r="KVC13" s="190"/>
      <c r="KVD13" s="190"/>
      <c r="KVE13" s="190"/>
      <c r="KVF13" s="190"/>
      <c r="KVG13" s="190"/>
      <c r="KVH13" s="190"/>
      <c r="KVI13" s="190"/>
      <c r="KVJ13" s="190"/>
      <c r="KVK13" s="190"/>
      <c r="KVL13" s="190"/>
      <c r="KVM13" s="190"/>
      <c r="KVN13" s="190"/>
      <c r="KVO13" s="190"/>
      <c r="KVP13" s="190"/>
      <c r="KVQ13" s="190"/>
      <c r="KVR13" s="190"/>
      <c r="KVS13" s="190"/>
      <c r="KVT13" s="190"/>
      <c r="KVU13" s="190"/>
      <c r="KVV13" s="190"/>
      <c r="KVW13" s="190"/>
      <c r="KVX13" s="190"/>
      <c r="KVY13" s="190"/>
      <c r="KVZ13" s="190"/>
      <c r="KWA13" s="190"/>
      <c r="KWB13" s="190"/>
      <c r="KWC13" s="190"/>
      <c r="KWD13" s="190"/>
      <c r="KWE13" s="190"/>
      <c r="KWF13" s="190"/>
      <c r="KWG13" s="190"/>
      <c r="KWH13" s="190"/>
      <c r="KWI13" s="190"/>
      <c r="KWJ13" s="190"/>
      <c r="KWK13" s="190"/>
      <c r="KWL13" s="190"/>
      <c r="KWM13" s="190"/>
      <c r="KWN13" s="190"/>
      <c r="KWO13" s="190"/>
      <c r="KWP13" s="190"/>
      <c r="KWQ13" s="190"/>
      <c r="KWR13" s="190"/>
      <c r="KWS13" s="190"/>
      <c r="KWT13" s="190"/>
      <c r="KWU13" s="190"/>
      <c r="KWV13" s="190"/>
      <c r="KWW13" s="190"/>
      <c r="KWX13" s="190"/>
      <c r="KWY13" s="190"/>
      <c r="KWZ13" s="190"/>
      <c r="KXA13" s="190"/>
      <c r="KXB13" s="190"/>
      <c r="KXC13" s="190"/>
      <c r="KXD13" s="190"/>
      <c r="KXE13" s="190"/>
      <c r="KXF13" s="190"/>
      <c r="KXG13" s="190"/>
      <c r="KXH13" s="190"/>
      <c r="KXI13" s="190"/>
      <c r="KXJ13" s="190"/>
      <c r="KXK13" s="190"/>
      <c r="KXL13" s="190"/>
      <c r="KXM13" s="190"/>
      <c r="KXN13" s="190"/>
      <c r="KXO13" s="190"/>
      <c r="KXP13" s="190"/>
      <c r="KXQ13" s="190"/>
      <c r="KXR13" s="190"/>
      <c r="KXS13" s="190"/>
      <c r="KXT13" s="190"/>
      <c r="KXU13" s="190"/>
      <c r="KXV13" s="190"/>
      <c r="KXW13" s="190"/>
      <c r="KXX13" s="190"/>
      <c r="KXY13" s="190"/>
      <c r="KXZ13" s="190"/>
      <c r="KYA13" s="190"/>
      <c r="KYB13" s="190"/>
      <c r="KYC13" s="190"/>
      <c r="KYD13" s="190"/>
      <c r="KYE13" s="190"/>
      <c r="KYF13" s="190"/>
      <c r="KYG13" s="190"/>
      <c r="KYH13" s="190"/>
      <c r="KYI13" s="190"/>
      <c r="KYJ13" s="190"/>
      <c r="KYK13" s="190"/>
      <c r="KYL13" s="190"/>
      <c r="KYM13" s="190"/>
      <c r="KYN13" s="190"/>
      <c r="KYO13" s="190"/>
      <c r="KYP13" s="190"/>
      <c r="KYQ13" s="190"/>
      <c r="KYR13" s="190"/>
      <c r="KYS13" s="190"/>
      <c r="KYT13" s="190"/>
      <c r="KYU13" s="190"/>
      <c r="KYV13" s="190"/>
      <c r="KYW13" s="190"/>
      <c r="KYX13" s="190"/>
      <c r="KYY13" s="190"/>
      <c r="KYZ13" s="190"/>
      <c r="KZA13" s="190"/>
      <c r="KZB13" s="190"/>
      <c r="KZC13" s="190"/>
      <c r="KZD13" s="190"/>
      <c r="KZE13" s="190"/>
      <c r="KZF13" s="190"/>
      <c r="KZG13" s="190"/>
      <c r="KZH13" s="190"/>
      <c r="KZI13" s="190"/>
      <c r="KZJ13" s="190"/>
      <c r="KZK13" s="190"/>
      <c r="KZL13" s="190"/>
      <c r="KZM13" s="190"/>
      <c r="KZN13" s="190"/>
      <c r="KZO13" s="190"/>
      <c r="KZP13" s="190"/>
      <c r="KZQ13" s="190"/>
      <c r="KZR13" s="190"/>
      <c r="KZS13" s="190"/>
      <c r="KZT13" s="190"/>
      <c r="KZU13" s="190"/>
      <c r="KZV13" s="190"/>
      <c r="KZW13" s="190"/>
      <c r="KZX13" s="190"/>
      <c r="KZY13" s="190"/>
      <c r="KZZ13" s="190"/>
      <c r="LAA13" s="190"/>
      <c r="LAB13" s="190"/>
      <c r="LAC13" s="190"/>
      <c r="LAD13" s="190"/>
      <c r="LAE13" s="190"/>
      <c r="LAF13" s="190"/>
      <c r="LAG13" s="190"/>
      <c r="LAH13" s="190"/>
      <c r="LAI13" s="190"/>
      <c r="LAJ13" s="190"/>
      <c r="LAK13" s="190"/>
      <c r="LAL13" s="190"/>
      <c r="LAM13" s="190"/>
      <c r="LAN13" s="190"/>
      <c r="LAO13" s="190"/>
      <c r="LAP13" s="190"/>
      <c r="LAQ13" s="190"/>
      <c r="LAR13" s="190"/>
      <c r="LAS13" s="190"/>
      <c r="LAT13" s="190"/>
      <c r="LAU13" s="190"/>
      <c r="LAV13" s="190"/>
      <c r="LAW13" s="190"/>
      <c r="LAX13" s="190"/>
      <c r="LAY13" s="190"/>
      <c r="LAZ13" s="190"/>
      <c r="LBA13" s="190"/>
      <c r="LBB13" s="190"/>
      <c r="LBC13" s="190"/>
      <c r="LBD13" s="190"/>
      <c r="LBE13" s="190"/>
      <c r="LBF13" s="190"/>
      <c r="LBG13" s="190"/>
      <c r="LBH13" s="190"/>
      <c r="LBI13" s="190"/>
      <c r="LBJ13" s="190"/>
      <c r="LBK13" s="190"/>
      <c r="LBL13" s="190"/>
      <c r="LBM13" s="190"/>
      <c r="LBN13" s="190"/>
      <c r="LBO13" s="190"/>
      <c r="LBP13" s="190"/>
      <c r="LBQ13" s="190"/>
      <c r="LBR13" s="190"/>
      <c r="LBS13" s="190"/>
      <c r="LBT13" s="190"/>
      <c r="LBU13" s="190"/>
      <c r="LBV13" s="190"/>
      <c r="LBW13" s="190"/>
      <c r="LBX13" s="190"/>
      <c r="LBY13" s="190"/>
      <c r="LBZ13" s="190"/>
      <c r="LCA13" s="190"/>
      <c r="LCB13" s="190"/>
      <c r="LCC13" s="190"/>
      <c r="LCD13" s="190"/>
      <c r="LCE13" s="190"/>
      <c r="LCF13" s="190"/>
      <c r="LCG13" s="190"/>
      <c r="LCH13" s="190"/>
      <c r="LCI13" s="190"/>
      <c r="LCJ13" s="190"/>
      <c r="LCK13" s="190"/>
      <c r="LCL13" s="190"/>
      <c r="LCM13" s="190"/>
      <c r="LCN13" s="190"/>
      <c r="LCO13" s="190"/>
      <c r="LCP13" s="190"/>
      <c r="LCQ13" s="190"/>
      <c r="LCR13" s="190"/>
      <c r="LCS13" s="190"/>
      <c r="LCT13" s="190"/>
      <c r="LCU13" s="190"/>
      <c r="LCV13" s="190"/>
      <c r="LCW13" s="190"/>
      <c r="LCX13" s="190"/>
      <c r="LCY13" s="190"/>
      <c r="LCZ13" s="190"/>
      <c r="LDA13" s="190"/>
      <c r="LDB13" s="190"/>
      <c r="LDC13" s="190"/>
      <c r="LDD13" s="190"/>
      <c r="LDE13" s="190"/>
      <c r="LDF13" s="190"/>
      <c r="LDG13" s="190"/>
      <c r="LDH13" s="190"/>
      <c r="LDI13" s="190"/>
      <c r="LDJ13" s="190"/>
      <c r="LDK13" s="190"/>
      <c r="LDL13" s="190"/>
      <c r="LDM13" s="190"/>
      <c r="LDN13" s="190"/>
      <c r="LDO13" s="190"/>
      <c r="LDP13" s="190"/>
      <c r="LDQ13" s="190"/>
      <c r="LDR13" s="190"/>
      <c r="LDS13" s="190"/>
      <c r="LDT13" s="190"/>
      <c r="LDU13" s="190"/>
      <c r="LDV13" s="190"/>
      <c r="LDW13" s="190"/>
      <c r="LDX13" s="190"/>
      <c r="LDY13" s="190"/>
      <c r="LDZ13" s="190"/>
      <c r="LEA13" s="190"/>
      <c r="LEB13" s="190"/>
      <c r="LEC13" s="190"/>
      <c r="LED13" s="190"/>
      <c r="LEE13" s="190"/>
      <c r="LEF13" s="190"/>
      <c r="LEG13" s="190"/>
      <c r="LEH13" s="190"/>
      <c r="LEI13" s="190"/>
      <c r="LEJ13" s="190"/>
      <c r="LEK13" s="190"/>
      <c r="LEL13" s="190"/>
      <c r="LEM13" s="190"/>
      <c r="LEN13" s="190"/>
      <c r="LEO13" s="190"/>
      <c r="LEP13" s="190"/>
      <c r="LEQ13" s="190"/>
      <c r="LER13" s="190"/>
      <c r="LES13" s="190"/>
      <c r="LET13" s="190"/>
      <c r="LEU13" s="190"/>
      <c r="LEV13" s="190"/>
      <c r="LEW13" s="190"/>
      <c r="LEX13" s="190"/>
      <c r="LEY13" s="190"/>
      <c r="LEZ13" s="190"/>
      <c r="LFA13" s="190"/>
      <c r="LFB13" s="190"/>
      <c r="LFC13" s="190"/>
      <c r="LFD13" s="190"/>
      <c r="LFE13" s="190"/>
      <c r="LFF13" s="190"/>
      <c r="LFG13" s="190"/>
      <c r="LFH13" s="190"/>
      <c r="LFI13" s="190"/>
      <c r="LFJ13" s="190"/>
      <c r="LFK13" s="190"/>
      <c r="LFL13" s="190"/>
      <c r="LFM13" s="190"/>
      <c r="LFN13" s="190"/>
      <c r="LFO13" s="190"/>
      <c r="LFP13" s="190"/>
      <c r="LFQ13" s="190"/>
      <c r="LFR13" s="190"/>
      <c r="LFS13" s="190"/>
      <c r="LFT13" s="190"/>
      <c r="LFU13" s="190"/>
      <c r="LFV13" s="190"/>
      <c r="LFW13" s="190"/>
      <c r="LFX13" s="190"/>
      <c r="LFY13" s="190"/>
      <c r="LFZ13" s="190"/>
      <c r="LGA13" s="190"/>
      <c r="LGB13" s="190"/>
      <c r="LGC13" s="190"/>
      <c r="LGD13" s="190"/>
      <c r="LGE13" s="190"/>
      <c r="LGF13" s="190"/>
      <c r="LGG13" s="190"/>
      <c r="LGH13" s="190"/>
      <c r="LGI13" s="190"/>
      <c r="LGJ13" s="190"/>
      <c r="LGK13" s="190"/>
      <c r="LGL13" s="190"/>
      <c r="LGM13" s="190"/>
      <c r="LGN13" s="190"/>
      <c r="LGO13" s="190"/>
      <c r="LGP13" s="190"/>
      <c r="LGQ13" s="190"/>
      <c r="LGR13" s="190"/>
      <c r="LGS13" s="190"/>
      <c r="LGT13" s="190"/>
      <c r="LGU13" s="190"/>
      <c r="LGV13" s="190"/>
      <c r="LGW13" s="190"/>
      <c r="LGX13" s="190"/>
      <c r="LGY13" s="190"/>
      <c r="LGZ13" s="190"/>
      <c r="LHA13" s="190"/>
      <c r="LHB13" s="190"/>
      <c r="LHC13" s="190"/>
      <c r="LHD13" s="190"/>
      <c r="LHE13" s="190"/>
      <c r="LHF13" s="190"/>
      <c r="LHG13" s="190"/>
      <c r="LHH13" s="190"/>
      <c r="LHI13" s="190"/>
      <c r="LHJ13" s="190"/>
      <c r="LHK13" s="190"/>
      <c r="LHL13" s="190"/>
      <c r="LHM13" s="190"/>
      <c r="LHN13" s="190"/>
      <c r="LHO13" s="190"/>
      <c r="LHP13" s="190"/>
      <c r="LHQ13" s="190"/>
      <c r="LHR13" s="190"/>
      <c r="LHS13" s="190"/>
      <c r="LHT13" s="190"/>
      <c r="LHU13" s="190"/>
      <c r="LHV13" s="190"/>
      <c r="LHW13" s="190"/>
      <c r="LHX13" s="190"/>
      <c r="LHY13" s="190"/>
      <c r="LHZ13" s="190"/>
      <c r="LIA13" s="190"/>
      <c r="LIB13" s="190"/>
      <c r="LIC13" s="190"/>
      <c r="LID13" s="190"/>
      <c r="LIE13" s="190"/>
      <c r="LIF13" s="190"/>
      <c r="LIG13" s="190"/>
      <c r="LIH13" s="190"/>
      <c r="LII13" s="190"/>
      <c r="LIJ13" s="190"/>
      <c r="LIK13" s="190"/>
      <c r="LIL13" s="190"/>
      <c r="LIM13" s="190"/>
      <c r="LIN13" s="190"/>
      <c r="LIO13" s="190"/>
      <c r="LIP13" s="190"/>
      <c r="LIQ13" s="190"/>
      <c r="LIR13" s="190"/>
      <c r="LIS13" s="190"/>
      <c r="LIT13" s="190"/>
      <c r="LIU13" s="190"/>
      <c r="LIV13" s="190"/>
      <c r="LIW13" s="190"/>
      <c r="LIX13" s="190"/>
      <c r="LIY13" s="190"/>
      <c r="LIZ13" s="190"/>
      <c r="LJA13" s="190"/>
      <c r="LJB13" s="190"/>
      <c r="LJC13" s="190"/>
      <c r="LJD13" s="190"/>
      <c r="LJE13" s="190"/>
      <c r="LJF13" s="190"/>
      <c r="LJG13" s="190"/>
      <c r="LJH13" s="190"/>
      <c r="LJI13" s="190"/>
      <c r="LJJ13" s="190"/>
      <c r="LJK13" s="190"/>
      <c r="LJL13" s="190"/>
      <c r="LJM13" s="190"/>
      <c r="LJN13" s="190"/>
      <c r="LJO13" s="190"/>
      <c r="LJP13" s="190"/>
      <c r="LJQ13" s="190"/>
      <c r="LJR13" s="190"/>
      <c r="LJS13" s="190"/>
      <c r="LJT13" s="190"/>
      <c r="LJU13" s="190"/>
      <c r="LJV13" s="190"/>
      <c r="LJW13" s="190"/>
      <c r="LJX13" s="190"/>
      <c r="LJY13" s="190"/>
      <c r="LJZ13" s="190"/>
      <c r="LKA13" s="190"/>
      <c r="LKB13" s="190"/>
      <c r="LKC13" s="190"/>
      <c r="LKD13" s="190"/>
      <c r="LKE13" s="190"/>
      <c r="LKF13" s="190"/>
      <c r="LKG13" s="190"/>
      <c r="LKH13" s="190"/>
      <c r="LKI13" s="190"/>
      <c r="LKJ13" s="190"/>
      <c r="LKK13" s="190"/>
      <c r="LKL13" s="190"/>
      <c r="LKM13" s="190"/>
      <c r="LKN13" s="190"/>
      <c r="LKO13" s="190"/>
      <c r="LKP13" s="190"/>
      <c r="LKQ13" s="190"/>
      <c r="LKR13" s="190"/>
      <c r="LKS13" s="190"/>
      <c r="LKT13" s="190"/>
      <c r="LKU13" s="190"/>
      <c r="LKV13" s="190"/>
      <c r="LKW13" s="190"/>
      <c r="LKX13" s="190"/>
      <c r="LKY13" s="190"/>
      <c r="LKZ13" s="190"/>
      <c r="LLA13" s="190"/>
      <c r="LLB13" s="190"/>
      <c r="LLC13" s="190"/>
      <c r="LLD13" s="190"/>
      <c r="LLE13" s="190"/>
      <c r="LLF13" s="190"/>
      <c r="LLG13" s="190"/>
      <c r="LLH13" s="190"/>
      <c r="LLI13" s="190"/>
      <c r="LLJ13" s="190"/>
      <c r="LLK13" s="190"/>
      <c r="LLL13" s="190"/>
      <c r="LLM13" s="190"/>
      <c r="LLN13" s="190"/>
      <c r="LLO13" s="190"/>
      <c r="LLP13" s="190"/>
      <c r="LLQ13" s="190"/>
      <c r="LLR13" s="190"/>
      <c r="LLS13" s="190"/>
      <c r="LLT13" s="190"/>
      <c r="LLU13" s="190"/>
      <c r="LLV13" s="190"/>
      <c r="LLW13" s="190"/>
      <c r="LLX13" s="190"/>
      <c r="LLY13" s="190"/>
      <c r="LLZ13" s="190"/>
      <c r="LMA13" s="190"/>
      <c r="LMB13" s="190"/>
      <c r="LMC13" s="190"/>
      <c r="LMD13" s="190"/>
      <c r="LME13" s="190"/>
      <c r="LMF13" s="190"/>
      <c r="LMG13" s="190"/>
      <c r="LMH13" s="190"/>
      <c r="LMI13" s="190"/>
      <c r="LMJ13" s="190"/>
      <c r="LMK13" s="190"/>
      <c r="LML13" s="190"/>
      <c r="LMM13" s="190"/>
      <c r="LMN13" s="190"/>
      <c r="LMO13" s="190"/>
      <c r="LMP13" s="190"/>
      <c r="LMQ13" s="190"/>
      <c r="LMR13" s="190"/>
      <c r="LMS13" s="190"/>
      <c r="LMT13" s="190"/>
      <c r="LMU13" s="190"/>
      <c r="LMV13" s="190"/>
      <c r="LMW13" s="190"/>
      <c r="LMX13" s="190"/>
      <c r="LMY13" s="190"/>
      <c r="LMZ13" s="190"/>
      <c r="LNA13" s="190"/>
      <c r="LNB13" s="190"/>
      <c r="LNC13" s="190"/>
      <c r="LND13" s="190"/>
      <c r="LNE13" s="190"/>
      <c r="LNF13" s="190"/>
      <c r="LNG13" s="190"/>
      <c r="LNH13" s="190"/>
      <c r="LNI13" s="190"/>
      <c r="LNJ13" s="190"/>
      <c r="LNK13" s="190"/>
      <c r="LNL13" s="190"/>
      <c r="LNM13" s="190"/>
      <c r="LNN13" s="190"/>
      <c r="LNO13" s="190"/>
      <c r="LNP13" s="190"/>
      <c r="LNQ13" s="190"/>
      <c r="LNR13" s="190"/>
      <c r="LNS13" s="190"/>
      <c r="LNT13" s="190"/>
      <c r="LNU13" s="190"/>
      <c r="LNV13" s="190"/>
      <c r="LNW13" s="190"/>
      <c r="LNX13" s="190"/>
      <c r="LNY13" s="190"/>
      <c r="LNZ13" s="190"/>
      <c r="LOA13" s="190"/>
      <c r="LOB13" s="190"/>
      <c r="LOC13" s="190"/>
      <c r="LOD13" s="190"/>
      <c r="LOE13" s="190"/>
      <c r="LOF13" s="190"/>
      <c r="LOG13" s="190"/>
      <c r="LOH13" s="190"/>
      <c r="LOI13" s="190"/>
      <c r="LOJ13" s="190"/>
      <c r="LOK13" s="190"/>
      <c r="LOL13" s="190"/>
      <c r="LOM13" s="190"/>
      <c r="LON13" s="190"/>
      <c r="LOO13" s="190"/>
      <c r="LOP13" s="190"/>
      <c r="LOQ13" s="190"/>
      <c r="LOR13" s="190"/>
      <c r="LOS13" s="190"/>
      <c r="LOT13" s="190"/>
      <c r="LOU13" s="190"/>
      <c r="LOV13" s="190"/>
      <c r="LOW13" s="190"/>
      <c r="LOX13" s="190"/>
      <c r="LOY13" s="190"/>
      <c r="LOZ13" s="190"/>
      <c r="LPA13" s="190"/>
      <c r="LPB13" s="190"/>
      <c r="LPC13" s="190"/>
      <c r="LPD13" s="190"/>
      <c r="LPE13" s="190"/>
      <c r="LPF13" s="190"/>
      <c r="LPG13" s="190"/>
      <c r="LPH13" s="190"/>
      <c r="LPI13" s="190"/>
      <c r="LPJ13" s="190"/>
      <c r="LPK13" s="190"/>
      <c r="LPL13" s="190"/>
      <c r="LPM13" s="190"/>
      <c r="LPN13" s="190"/>
      <c r="LPO13" s="190"/>
      <c r="LPP13" s="190"/>
      <c r="LPQ13" s="190"/>
      <c r="LPR13" s="190"/>
      <c r="LPS13" s="190"/>
      <c r="LPT13" s="190"/>
      <c r="LPU13" s="190"/>
      <c r="LPV13" s="190"/>
      <c r="LPW13" s="190"/>
      <c r="LPX13" s="190"/>
      <c r="LPY13" s="190"/>
      <c r="LPZ13" s="190"/>
      <c r="LQA13" s="190"/>
      <c r="LQB13" s="190"/>
      <c r="LQC13" s="190"/>
      <c r="LQD13" s="190"/>
      <c r="LQE13" s="190"/>
      <c r="LQF13" s="190"/>
      <c r="LQG13" s="190"/>
      <c r="LQH13" s="190"/>
      <c r="LQI13" s="190"/>
      <c r="LQJ13" s="190"/>
      <c r="LQK13" s="190"/>
      <c r="LQL13" s="190"/>
      <c r="LQM13" s="190"/>
      <c r="LQN13" s="190"/>
      <c r="LQO13" s="190"/>
      <c r="LQP13" s="190"/>
      <c r="LQQ13" s="190"/>
      <c r="LQR13" s="190"/>
      <c r="LQS13" s="190"/>
      <c r="LQT13" s="190"/>
      <c r="LQU13" s="190"/>
      <c r="LQV13" s="190"/>
      <c r="LQW13" s="190"/>
      <c r="LQX13" s="190"/>
      <c r="LQY13" s="190"/>
      <c r="LQZ13" s="190"/>
      <c r="LRA13" s="190"/>
      <c r="LRB13" s="190"/>
      <c r="LRC13" s="190"/>
      <c r="LRD13" s="190"/>
      <c r="LRE13" s="190"/>
      <c r="LRF13" s="190"/>
      <c r="LRG13" s="190"/>
      <c r="LRH13" s="190"/>
      <c r="LRI13" s="190"/>
      <c r="LRJ13" s="190"/>
      <c r="LRK13" s="190"/>
      <c r="LRL13" s="190"/>
      <c r="LRM13" s="190"/>
      <c r="LRN13" s="190"/>
      <c r="LRO13" s="190"/>
      <c r="LRP13" s="190"/>
      <c r="LRQ13" s="190"/>
      <c r="LRR13" s="190"/>
      <c r="LRS13" s="190"/>
      <c r="LRT13" s="190"/>
      <c r="LRU13" s="190"/>
      <c r="LRV13" s="190"/>
      <c r="LRW13" s="190"/>
      <c r="LRX13" s="190"/>
      <c r="LRY13" s="190"/>
      <c r="LRZ13" s="190"/>
      <c r="LSA13" s="190"/>
      <c r="LSB13" s="190"/>
      <c r="LSC13" s="190"/>
      <c r="LSD13" s="190"/>
      <c r="LSE13" s="190"/>
      <c r="LSF13" s="190"/>
      <c r="LSG13" s="190"/>
      <c r="LSH13" s="190"/>
      <c r="LSI13" s="190"/>
      <c r="LSJ13" s="190"/>
      <c r="LSK13" s="190"/>
      <c r="LSL13" s="190"/>
      <c r="LSM13" s="190"/>
      <c r="LSN13" s="190"/>
      <c r="LSO13" s="190"/>
      <c r="LSP13" s="190"/>
      <c r="LSQ13" s="190"/>
      <c r="LSR13" s="190"/>
      <c r="LSS13" s="190"/>
      <c r="LST13" s="190"/>
      <c r="LSU13" s="190"/>
      <c r="LSV13" s="190"/>
      <c r="LSW13" s="190"/>
      <c r="LSX13" s="190"/>
      <c r="LSY13" s="190"/>
      <c r="LSZ13" s="190"/>
      <c r="LTA13" s="190"/>
      <c r="LTB13" s="190"/>
      <c r="LTC13" s="190"/>
      <c r="LTD13" s="190"/>
      <c r="LTE13" s="190"/>
      <c r="LTF13" s="190"/>
      <c r="LTG13" s="190"/>
      <c r="LTH13" s="190"/>
      <c r="LTI13" s="190"/>
      <c r="LTJ13" s="190"/>
      <c r="LTK13" s="190"/>
      <c r="LTL13" s="190"/>
      <c r="LTM13" s="190"/>
      <c r="LTN13" s="190"/>
      <c r="LTO13" s="190"/>
      <c r="LTP13" s="190"/>
      <c r="LTQ13" s="190"/>
      <c r="LTR13" s="190"/>
      <c r="LTS13" s="190"/>
      <c r="LTT13" s="190"/>
      <c r="LTU13" s="190"/>
      <c r="LTV13" s="190"/>
      <c r="LTW13" s="190"/>
      <c r="LTX13" s="190"/>
      <c r="LTY13" s="190"/>
      <c r="LTZ13" s="190"/>
      <c r="LUA13" s="190"/>
      <c r="LUB13" s="190"/>
      <c r="LUC13" s="190"/>
      <c r="LUD13" s="190"/>
      <c r="LUE13" s="190"/>
      <c r="LUF13" s="190"/>
      <c r="LUG13" s="190"/>
      <c r="LUH13" s="190"/>
      <c r="LUI13" s="190"/>
      <c r="LUJ13" s="190"/>
      <c r="LUK13" s="190"/>
      <c r="LUL13" s="190"/>
      <c r="LUM13" s="190"/>
      <c r="LUN13" s="190"/>
      <c r="LUO13" s="190"/>
      <c r="LUP13" s="190"/>
      <c r="LUQ13" s="190"/>
      <c r="LUR13" s="190"/>
      <c r="LUS13" s="190"/>
      <c r="LUT13" s="190"/>
      <c r="LUU13" s="190"/>
      <c r="LUV13" s="190"/>
      <c r="LUW13" s="190"/>
      <c r="LUX13" s="190"/>
      <c r="LUY13" s="190"/>
      <c r="LUZ13" s="190"/>
      <c r="LVA13" s="190"/>
      <c r="LVB13" s="190"/>
      <c r="LVC13" s="190"/>
      <c r="LVD13" s="190"/>
      <c r="LVE13" s="190"/>
      <c r="LVF13" s="190"/>
      <c r="LVG13" s="190"/>
      <c r="LVH13" s="190"/>
      <c r="LVI13" s="190"/>
      <c r="LVJ13" s="190"/>
      <c r="LVK13" s="190"/>
      <c r="LVL13" s="190"/>
      <c r="LVM13" s="190"/>
      <c r="LVN13" s="190"/>
      <c r="LVO13" s="190"/>
      <c r="LVP13" s="190"/>
      <c r="LVQ13" s="190"/>
      <c r="LVR13" s="190"/>
      <c r="LVS13" s="190"/>
      <c r="LVT13" s="190"/>
      <c r="LVU13" s="190"/>
      <c r="LVV13" s="190"/>
      <c r="LVW13" s="190"/>
      <c r="LVX13" s="190"/>
      <c r="LVY13" s="190"/>
      <c r="LVZ13" s="190"/>
      <c r="LWA13" s="190"/>
      <c r="LWB13" s="190"/>
      <c r="LWC13" s="190"/>
      <c r="LWD13" s="190"/>
      <c r="LWE13" s="190"/>
      <c r="LWF13" s="190"/>
      <c r="LWG13" s="190"/>
      <c r="LWH13" s="190"/>
      <c r="LWI13" s="190"/>
      <c r="LWJ13" s="190"/>
      <c r="LWK13" s="190"/>
      <c r="LWL13" s="190"/>
      <c r="LWM13" s="190"/>
      <c r="LWN13" s="190"/>
      <c r="LWO13" s="190"/>
      <c r="LWP13" s="190"/>
      <c r="LWQ13" s="190"/>
      <c r="LWR13" s="190"/>
      <c r="LWS13" s="190"/>
      <c r="LWT13" s="190"/>
      <c r="LWU13" s="190"/>
      <c r="LWV13" s="190"/>
      <c r="LWW13" s="190"/>
      <c r="LWX13" s="190"/>
      <c r="LWY13" s="190"/>
      <c r="LWZ13" s="190"/>
      <c r="LXA13" s="190"/>
      <c r="LXB13" s="190"/>
      <c r="LXC13" s="190"/>
      <c r="LXD13" s="190"/>
      <c r="LXE13" s="190"/>
      <c r="LXF13" s="190"/>
      <c r="LXG13" s="190"/>
      <c r="LXH13" s="190"/>
      <c r="LXI13" s="190"/>
      <c r="LXJ13" s="190"/>
      <c r="LXK13" s="190"/>
      <c r="LXL13" s="190"/>
      <c r="LXM13" s="190"/>
      <c r="LXN13" s="190"/>
      <c r="LXO13" s="190"/>
      <c r="LXP13" s="190"/>
      <c r="LXQ13" s="190"/>
      <c r="LXR13" s="190"/>
      <c r="LXS13" s="190"/>
      <c r="LXT13" s="190"/>
      <c r="LXU13" s="190"/>
      <c r="LXV13" s="190"/>
      <c r="LXW13" s="190"/>
      <c r="LXX13" s="190"/>
      <c r="LXY13" s="190"/>
      <c r="LXZ13" s="190"/>
      <c r="LYA13" s="190"/>
      <c r="LYB13" s="190"/>
      <c r="LYC13" s="190"/>
      <c r="LYD13" s="190"/>
      <c r="LYE13" s="190"/>
      <c r="LYF13" s="190"/>
      <c r="LYG13" s="190"/>
      <c r="LYH13" s="190"/>
      <c r="LYI13" s="190"/>
      <c r="LYJ13" s="190"/>
      <c r="LYK13" s="190"/>
      <c r="LYL13" s="190"/>
      <c r="LYM13" s="190"/>
      <c r="LYN13" s="190"/>
      <c r="LYO13" s="190"/>
      <c r="LYP13" s="190"/>
      <c r="LYQ13" s="190"/>
      <c r="LYR13" s="190"/>
      <c r="LYS13" s="190"/>
      <c r="LYT13" s="190"/>
      <c r="LYU13" s="190"/>
      <c r="LYV13" s="190"/>
      <c r="LYW13" s="190"/>
      <c r="LYX13" s="190"/>
      <c r="LYY13" s="190"/>
      <c r="LYZ13" s="190"/>
      <c r="LZA13" s="190"/>
      <c r="LZB13" s="190"/>
      <c r="LZC13" s="190"/>
      <c r="LZD13" s="190"/>
      <c r="LZE13" s="190"/>
      <c r="LZF13" s="190"/>
      <c r="LZG13" s="190"/>
      <c r="LZH13" s="190"/>
      <c r="LZI13" s="190"/>
      <c r="LZJ13" s="190"/>
      <c r="LZK13" s="190"/>
      <c r="LZL13" s="190"/>
      <c r="LZM13" s="190"/>
      <c r="LZN13" s="190"/>
      <c r="LZO13" s="190"/>
      <c r="LZP13" s="190"/>
      <c r="LZQ13" s="190"/>
      <c r="LZR13" s="190"/>
      <c r="LZS13" s="190"/>
      <c r="LZT13" s="190"/>
      <c r="LZU13" s="190"/>
      <c r="LZV13" s="190"/>
      <c r="LZW13" s="190"/>
      <c r="LZX13" s="190"/>
      <c r="LZY13" s="190"/>
      <c r="LZZ13" s="190"/>
      <c r="MAA13" s="190"/>
      <c r="MAB13" s="190"/>
      <c r="MAC13" s="190"/>
      <c r="MAD13" s="190"/>
      <c r="MAE13" s="190"/>
      <c r="MAF13" s="190"/>
      <c r="MAG13" s="190"/>
      <c r="MAH13" s="190"/>
      <c r="MAI13" s="190"/>
      <c r="MAJ13" s="190"/>
      <c r="MAK13" s="190"/>
      <c r="MAL13" s="190"/>
      <c r="MAM13" s="190"/>
      <c r="MAN13" s="190"/>
      <c r="MAO13" s="190"/>
      <c r="MAP13" s="190"/>
      <c r="MAQ13" s="190"/>
      <c r="MAR13" s="190"/>
      <c r="MAS13" s="190"/>
      <c r="MAT13" s="190"/>
      <c r="MAU13" s="190"/>
      <c r="MAV13" s="190"/>
      <c r="MAW13" s="190"/>
      <c r="MAX13" s="190"/>
      <c r="MAY13" s="190"/>
      <c r="MAZ13" s="190"/>
      <c r="MBA13" s="190"/>
      <c r="MBB13" s="190"/>
      <c r="MBC13" s="190"/>
      <c r="MBD13" s="190"/>
      <c r="MBE13" s="190"/>
      <c r="MBF13" s="190"/>
      <c r="MBG13" s="190"/>
      <c r="MBH13" s="190"/>
      <c r="MBI13" s="190"/>
      <c r="MBJ13" s="190"/>
      <c r="MBK13" s="190"/>
      <c r="MBL13" s="190"/>
      <c r="MBM13" s="190"/>
      <c r="MBN13" s="190"/>
      <c r="MBO13" s="190"/>
      <c r="MBP13" s="190"/>
      <c r="MBQ13" s="190"/>
      <c r="MBR13" s="190"/>
      <c r="MBS13" s="190"/>
      <c r="MBT13" s="190"/>
      <c r="MBU13" s="190"/>
      <c r="MBV13" s="190"/>
      <c r="MBW13" s="190"/>
      <c r="MBX13" s="190"/>
      <c r="MBY13" s="190"/>
      <c r="MBZ13" s="190"/>
      <c r="MCA13" s="190"/>
      <c r="MCB13" s="190"/>
      <c r="MCC13" s="190"/>
      <c r="MCD13" s="190"/>
      <c r="MCE13" s="190"/>
      <c r="MCF13" s="190"/>
      <c r="MCG13" s="190"/>
      <c r="MCH13" s="190"/>
      <c r="MCI13" s="190"/>
      <c r="MCJ13" s="190"/>
      <c r="MCK13" s="190"/>
      <c r="MCL13" s="190"/>
      <c r="MCM13" s="190"/>
      <c r="MCN13" s="190"/>
      <c r="MCO13" s="190"/>
      <c r="MCP13" s="190"/>
      <c r="MCQ13" s="190"/>
      <c r="MCR13" s="190"/>
      <c r="MCS13" s="190"/>
      <c r="MCT13" s="190"/>
      <c r="MCU13" s="190"/>
      <c r="MCV13" s="190"/>
      <c r="MCW13" s="190"/>
      <c r="MCX13" s="190"/>
      <c r="MCY13" s="190"/>
      <c r="MCZ13" s="190"/>
      <c r="MDA13" s="190"/>
      <c r="MDB13" s="190"/>
      <c r="MDC13" s="190"/>
      <c r="MDD13" s="190"/>
      <c r="MDE13" s="190"/>
      <c r="MDF13" s="190"/>
      <c r="MDG13" s="190"/>
      <c r="MDH13" s="190"/>
      <c r="MDI13" s="190"/>
      <c r="MDJ13" s="190"/>
      <c r="MDK13" s="190"/>
      <c r="MDL13" s="190"/>
      <c r="MDM13" s="190"/>
      <c r="MDN13" s="190"/>
      <c r="MDO13" s="190"/>
      <c r="MDP13" s="190"/>
      <c r="MDQ13" s="190"/>
      <c r="MDR13" s="190"/>
      <c r="MDS13" s="190"/>
      <c r="MDT13" s="190"/>
      <c r="MDU13" s="190"/>
      <c r="MDV13" s="190"/>
      <c r="MDW13" s="190"/>
      <c r="MDX13" s="190"/>
      <c r="MDY13" s="190"/>
      <c r="MDZ13" s="190"/>
      <c r="MEA13" s="190"/>
      <c r="MEB13" s="190"/>
      <c r="MEC13" s="190"/>
      <c r="MED13" s="190"/>
      <c r="MEE13" s="190"/>
      <c r="MEF13" s="190"/>
      <c r="MEG13" s="190"/>
      <c r="MEH13" s="190"/>
      <c r="MEI13" s="190"/>
      <c r="MEJ13" s="190"/>
      <c r="MEK13" s="190"/>
      <c r="MEL13" s="190"/>
      <c r="MEM13" s="190"/>
      <c r="MEN13" s="190"/>
      <c r="MEO13" s="190"/>
      <c r="MEP13" s="190"/>
      <c r="MEQ13" s="190"/>
      <c r="MER13" s="190"/>
      <c r="MES13" s="190"/>
      <c r="MET13" s="190"/>
      <c r="MEU13" s="190"/>
      <c r="MEV13" s="190"/>
      <c r="MEW13" s="190"/>
      <c r="MEX13" s="190"/>
      <c r="MEY13" s="190"/>
      <c r="MEZ13" s="190"/>
      <c r="MFA13" s="190"/>
      <c r="MFB13" s="190"/>
      <c r="MFC13" s="190"/>
      <c r="MFD13" s="190"/>
      <c r="MFE13" s="190"/>
      <c r="MFF13" s="190"/>
      <c r="MFG13" s="190"/>
      <c r="MFH13" s="190"/>
      <c r="MFI13" s="190"/>
      <c r="MFJ13" s="190"/>
      <c r="MFK13" s="190"/>
      <c r="MFL13" s="190"/>
      <c r="MFM13" s="190"/>
      <c r="MFN13" s="190"/>
      <c r="MFO13" s="190"/>
      <c r="MFP13" s="190"/>
      <c r="MFQ13" s="190"/>
      <c r="MFR13" s="190"/>
      <c r="MFS13" s="190"/>
      <c r="MFT13" s="190"/>
      <c r="MFU13" s="190"/>
      <c r="MFV13" s="190"/>
      <c r="MFW13" s="190"/>
      <c r="MFX13" s="190"/>
      <c r="MFY13" s="190"/>
      <c r="MFZ13" s="190"/>
      <c r="MGA13" s="190"/>
      <c r="MGB13" s="190"/>
      <c r="MGC13" s="190"/>
      <c r="MGD13" s="190"/>
      <c r="MGE13" s="190"/>
      <c r="MGF13" s="190"/>
      <c r="MGG13" s="190"/>
      <c r="MGH13" s="190"/>
      <c r="MGI13" s="190"/>
      <c r="MGJ13" s="190"/>
      <c r="MGK13" s="190"/>
      <c r="MGL13" s="190"/>
      <c r="MGM13" s="190"/>
      <c r="MGN13" s="190"/>
      <c r="MGO13" s="190"/>
      <c r="MGP13" s="190"/>
      <c r="MGQ13" s="190"/>
      <c r="MGR13" s="190"/>
      <c r="MGS13" s="190"/>
      <c r="MGT13" s="190"/>
      <c r="MGU13" s="190"/>
      <c r="MGV13" s="190"/>
      <c r="MGW13" s="190"/>
      <c r="MGX13" s="190"/>
      <c r="MGY13" s="190"/>
      <c r="MGZ13" s="190"/>
      <c r="MHA13" s="190"/>
      <c r="MHB13" s="190"/>
      <c r="MHC13" s="190"/>
      <c r="MHD13" s="190"/>
      <c r="MHE13" s="190"/>
      <c r="MHF13" s="190"/>
      <c r="MHG13" s="190"/>
      <c r="MHH13" s="190"/>
      <c r="MHI13" s="190"/>
      <c r="MHJ13" s="190"/>
      <c r="MHK13" s="190"/>
      <c r="MHL13" s="190"/>
      <c r="MHM13" s="190"/>
      <c r="MHN13" s="190"/>
      <c r="MHO13" s="190"/>
      <c r="MHP13" s="190"/>
      <c r="MHQ13" s="190"/>
      <c r="MHR13" s="190"/>
      <c r="MHS13" s="190"/>
      <c r="MHT13" s="190"/>
      <c r="MHU13" s="190"/>
      <c r="MHV13" s="190"/>
      <c r="MHW13" s="190"/>
      <c r="MHX13" s="190"/>
      <c r="MHY13" s="190"/>
      <c r="MHZ13" s="190"/>
      <c r="MIA13" s="190"/>
      <c r="MIB13" s="190"/>
      <c r="MIC13" s="190"/>
      <c r="MID13" s="190"/>
      <c r="MIE13" s="190"/>
      <c r="MIF13" s="190"/>
      <c r="MIG13" s="190"/>
      <c r="MIH13" s="190"/>
      <c r="MII13" s="190"/>
      <c r="MIJ13" s="190"/>
      <c r="MIK13" s="190"/>
      <c r="MIL13" s="190"/>
      <c r="MIM13" s="190"/>
      <c r="MIN13" s="190"/>
      <c r="MIO13" s="190"/>
      <c r="MIP13" s="190"/>
      <c r="MIQ13" s="190"/>
      <c r="MIR13" s="190"/>
      <c r="MIS13" s="190"/>
      <c r="MIT13" s="190"/>
      <c r="MIU13" s="190"/>
      <c r="MIV13" s="190"/>
      <c r="MIW13" s="190"/>
      <c r="MIX13" s="190"/>
      <c r="MIY13" s="190"/>
      <c r="MIZ13" s="190"/>
      <c r="MJA13" s="190"/>
      <c r="MJB13" s="190"/>
      <c r="MJC13" s="190"/>
      <c r="MJD13" s="190"/>
      <c r="MJE13" s="190"/>
      <c r="MJF13" s="190"/>
      <c r="MJG13" s="190"/>
      <c r="MJH13" s="190"/>
      <c r="MJI13" s="190"/>
      <c r="MJJ13" s="190"/>
      <c r="MJK13" s="190"/>
      <c r="MJL13" s="190"/>
      <c r="MJM13" s="190"/>
      <c r="MJN13" s="190"/>
      <c r="MJO13" s="190"/>
      <c r="MJP13" s="190"/>
      <c r="MJQ13" s="190"/>
      <c r="MJR13" s="190"/>
      <c r="MJS13" s="190"/>
      <c r="MJT13" s="190"/>
      <c r="MJU13" s="190"/>
      <c r="MJV13" s="190"/>
      <c r="MJW13" s="190"/>
      <c r="MJX13" s="190"/>
      <c r="MJY13" s="190"/>
      <c r="MJZ13" s="190"/>
      <c r="MKA13" s="190"/>
      <c r="MKB13" s="190"/>
      <c r="MKC13" s="190"/>
      <c r="MKD13" s="190"/>
      <c r="MKE13" s="190"/>
      <c r="MKF13" s="190"/>
      <c r="MKG13" s="190"/>
      <c r="MKH13" s="190"/>
      <c r="MKI13" s="190"/>
      <c r="MKJ13" s="190"/>
      <c r="MKK13" s="190"/>
      <c r="MKL13" s="190"/>
      <c r="MKM13" s="190"/>
      <c r="MKN13" s="190"/>
      <c r="MKO13" s="190"/>
      <c r="MKP13" s="190"/>
      <c r="MKQ13" s="190"/>
      <c r="MKR13" s="190"/>
      <c r="MKS13" s="190"/>
      <c r="MKT13" s="190"/>
      <c r="MKU13" s="190"/>
      <c r="MKV13" s="190"/>
      <c r="MKW13" s="190"/>
      <c r="MKX13" s="190"/>
      <c r="MKY13" s="190"/>
      <c r="MKZ13" s="190"/>
      <c r="MLA13" s="190"/>
      <c r="MLB13" s="190"/>
      <c r="MLC13" s="190"/>
      <c r="MLD13" s="190"/>
      <c r="MLE13" s="190"/>
      <c r="MLF13" s="190"/>
      <c r="MLG13" s="190"/>
      <c r="MLH13" s="190"/>
      <c r="MLI13" s="190"/>
      <c r="MLJ13" s="190"/>
      <c r="MLK13" s="190"/>
      <c r="MLL13" s="190"/>
      <c r="MLM13" s="190"/>
      <c r="MLN13" s="190"/>
      <c r="MLO13" s="190"/>
      <c r="MLP13" s="190"/>
      <c r="MLQ13" s="190"/>
      <c r="MLR13" s="190"/>
      <c r="MLS13" s="190"/>
      <c r="MLT13" s="190"/>
      <c r="MLU13" s="190"/>
      <c r="MLV13" s="190"/>
      <c r="MLW13" s="190"/>
      <c r="MLX13" s="190"/>
      <c r="MLY13" s="190"/>
      <c r="MLZ13" s="190"/>
      <c r="MMA13" s="190"/>
      <c r="MMB13" s="190"/>
      <c r="MMC13" s="190"/>
      <c r="MMD13" s="190"/>
      <c r="MME13" s="190"/>
      <c r="MMF13" s="190"/>
      <c r="MMG13" s="190"/>
      <c r="MMH13" s="190"/>
      <c r="MMI13" s="190"/>
      <c r="MMJ13" s="190"/>
      <c r="MMK13" s="190"/>
      <c r="MML13" s="190"/>
      <c r="MMM13" s="190"/>
      <c r="MMN13" s="190"/>
      <c r="MMO13" s="190"/>
      <c r="MMP13" s="190"/>
      <c r="MMQ13" s="190"/>
      <c r="MMR13" s="190"/>
      <c r="MMS13" s="190"/>
      <c r="MMT13" s="190"/>
      <c r="MMU13" s="190"/>
      <c r="MMV13" s="190"/>
      <c r="MMW13" s="190"/>
      <c r="MMX13" s="190"/>
      <c r="MMY13" s="190"/>
      <c r="MMZ13" s="190"/>
      <c r="MNA13" s="190"/>
      <c r="MNB13" s="190"/>
      <c r="MNC13" s="190"/>
      <c r="MND13" s="190"/>
      <c r="MNE13" s="190"/>
      <c r="MNF13" s="190"/>
      <c r="MNG13" s="190"/>
      <c r="MNH13" s="190"/>
      <c r="MNI13" s="190"/>
      <c r="MNJ13" s="190"/>
      <c r="MNK13" s="190"/>
      <c r="MNL13" s="190"/>
      <c r="MNM13" s="190"/>
      <c r="MNN13" s="190"/>
      <c r="MNO13" s="190"/>
      <c r="MNP13" s="190"/>
      <c r="MNQ13" s="190"/>
      <c r="MNR13" s="190"/>
      <c r="MNS13" s="190"/>
      <c r="MNT13" s="190"/>
      <c r="MNU13" s="190"/>
      <c r="MNV13" s="190"/>
      <c r="MNW13" s="190"/>
      <c r="MNX13" s="190"/>
      <c r="MNY13" s="190"/>
      <c r="MNZ13" s="190"/>
      <c r="MOA13" s="190"/>
      <c r="MOB13" s="190"/>
      <c r="MOC13" s="190"/>
      <c r="MOD13" s="190"/>
      <c r="MOE13" s="190"/>
      <c r="MOF13" s="190"/>
      <c r="MOG13" s="190"/>
      <c r="MOH13" s="190"/>
      <c r="MOI13" s="190"/>
      <c r="MOJ13" s="190"/>
      <c r="MOK13" s="190"/>
      <c r="MOL13" s="190"/>
      <c r="MOM13" s="190"/>
      <c r="MON13" s="190"/>
      <c r="MOO13" s="190"/>
      <c r="MOP13" s="190"/>
      <c r="MOQ13" s="190"/>
      <c r="MOR13" s="190"/>
      <c r="MOS13" s="190"/>
      <c r="MOT13" s="190"/>
      <c r="MOU13" s="190"/>
      <c r="MOV13" s="190"/>
      <c r="MOW13" s="190"/>
      <c r="MOX13" s="190"/>
      <c r="MOY13" s="190"/>
      <c r="MOZ13" s="190"/>
      <c r="MPA13" s="190"/>
      <c r="MPB13" s="190"/>
      <c r="MPC13" s="190"/>
      <c r="MPD13" s="190"/>
      <c r="MPE13" s="190"/>
      <c r="MPF13" s="190"/>
      <c r="MPG13" s="190"/>
      <c r="MPH13" s="190"/>
      <c r="MPI13" s="190"/>
      <c r="MPJ13" s="190"/>
      <c r="MPK13" s="190"/>
      <c r="MPL13" s="190"/>
      <c r="MPM13" s="190"/>
      <c r="MPN13" s="190"/>
      <c r="MPO13" s="190"/>
      <c r="MPP13" s="190"/>
      <c r="MPQ13" s="190"/>
      <c r="MPR13" s="190"/>
      <c r="MPS13" s="190"/>
      <c r="MPT13" s="190"/>
      <c r="MPU13" s="190"/>
      <c r="MPV13" s="190"/>
      <c r="MPW13" s="190"/>
      <c r="MPX13" s="190"/>
      <c r="MPY13" s="190"/>
      <c r="MPZ13" s="190"/>
      <c r="MQA13" s="190"/>
      <c r="MQB13" s="190"/>
      <c r="MQC13" s="190"/>
      <c r="MQD13" s="190"/>
      <c r="MQE13" s="190"/>
      <c r="MQF13" s="190"/>
      <c r="MQG13" s="190"/>
      <c r="MQH13" s="190"/>
      <c r="MQI13" s="190"/>
      <c r="MQJ13" s="190"/>
      <c r="MQK13" s="190"/>
      <c r="MQL13" s="190"/>
      <c r="MQM13" s="190"/>
      <c r="MQN13" s="190"/>
      <c r="MQO13" s="190"/>
      <c r="MQP13" s="190"/>
      <c r="MQQ13" s="190"/>
      <c r="MQR13" s="190"/>
      <c r="MQS13" s="190"/>
      <c r="MQT13" s="190"/>
      <c r="MQU13" s="190"/>
      <c r="MQV13" s="190"/>
      <c r="MQW13" s="190"/>
      <c r="MQX13" s="190"/>
      <c r="MQY13" s="190"/>
      <c r="MQZ13" s="190"/>
      <c r="MRA13" s="190"/>
      <c r="MRB13" s="190"/>
      <c r="MRC13" s="190"/>
      <c r="MRD13" s="190"/>
      <c r="MRE13" s="190"/>
      <c r="MRF13" s="190"/>
      <c r="MRG13" s="190"/>
      <c r="MRH13" s="190"/>
      <c r="MRI13" s="190"/>
      <c r="MRJ13" s="190"/>
      <c r="MRK13" s="190"/>
      <c r="MRL13" s="190"/>
      <c r="MRM13" s="190"/>
      <c r="MRN13" s="190"/>
      <c r="MRO13" s="190"/>
      <c r="MRP13" s="190"/>
      <c r="MRQ13" s="190"/>
      <c r="MRR13" s="190"/>
      <c r="MRS13" s="190"/>
      <c r="MRT13" s="190"/>
      <c r="MRU13" s="190"/>
      <c r="MRV13" s="190"/>
      <c r="MRW13" s="190"/>
      <c r="MRX13" s="190"/>
      <c r="MRY13" s="190"/>
      <c r="MRZ13" s="190"/>
      <c r="MSA13" s="190"/>
      <c r="MSB13" s="190"/>
      <c r="MSC13" s="190"/>
      <c r="MSD13" s="190"/>
      <c r="MSE13" s="190"/>
      <c r="MSF13" s="190"/>
      <c r="MSG13" s="190"/>
      <c r="MSH13" s="190"/>
      <c r="MSI13" s="190"/>
      <c r="MSJ13" s="190"/>
      <c r="MSK13" s="190"/>
      <c r="MSL13" s="190"/>
      <c r="MSM13" s="190"/>
      <c r="MSN13" s="190"/>
      <c r="MSO13" s="190"/>
      <c r="MSP13" s="190"/>
      <c r="MSQ13" s="190"/>
      <c r="MSR13" s="190"/>
      <c r="MSS13" s="190"/>
      <c r="MST13" s="190"/>
      <c r="MSU13" s="190"/>
      <c r="MSV13" s="190"/>
      <c r="MSW13" s="190"/>
      <c r="MSX13" s="190"/>
      <c r="MSY13" s="190"/>
      <c r="MSZ13" s="190"/>
      <c r="MTA13" s="190"/>
      <c r="MTB13" s="190"/>
      <c r="MTC13" s="190"/>
      <c r="MTD13" s="190"/>
      <c r="MTE13" s="190"/>
      <c r="MTF13" s="190"/>
      <c r="MTG13" s="190"/>
      <c r="MTH13" s="190"/>
      <c r="MTI13" s="190"/>
      <c r="MTJ13" s="190"/>
      <c r="MTK13" s="190"/>
      <c r="MTL13" s="190"/>
      <c r="MTM13" s="190"/>
      <c r="MTN13" s="190"/>
      <c r="MTO13" s="190"/>
      <c r="MTP13" s="190"/>
      <c r="MTQ13" s="190"/>
      <c r="MTR13" s="190"/>
      <c r="MTS13" s="190"/>
      <c r="MTT13" s="190"/>
      <c r="MTU13" s="190"/>
      <c r="MTV13" s="190"/>
      <c r="MTW13" s="190"/>
      <c r="MTX13" s="190"/>
      <c r="MTY13" s="190"/>
      <c r="MTZ13" s="190"/>
      <c r="MUA13" s="190"/>
      <c r="MUB13" s="190"/>
      <c r="MUC13" s="190"/>
      <c r="MUD13" s="190"/>
      <c r="MUE13" s="190"/>
      <c r="MUF13" s="190"/>
      <c r="MUG13" s="190"/>
      <c r="MUH13" s="190"/>
      <c r="MUI13" s="190"/>
      <c r="MUJ13" s="190"/>
      <c r="MUK13" s="190"/>
      <c r="MUL13" s="190"/>
      <c r="MUM13" s="190"/>
      <c r="MUN13" s="190"/>
      <c r="MUO13" s="190"/>
      <c r="MUP13" s="190"/>
      <c r="MUQ13" s="190"/>
      <c r="MUR13" s="190"/>
      <c r="MUS13" s="190"/>
      <c r="MUT13" s="190"/>
      <c r="MUU13" s="190"/>
      <c r="MUV13" s="190"/>
      <c r="MUW13" s="190"/>
      <c r="MUX13" s="190"/>
      <c r="MUY13" s="190"/>
      <c r="MUZ13" s="190"/>
      <c r="MVA13" s="190"/>
      <c r="MVB13" s="190"/>
      <c r="MVC13" s="190"/>
      <c r="MVD13" s="190"/>
      <c r="MVE13" s="190"/>
      <c r="MVF13" s="190"/>
      <c r="MVG13" s="190"/>
      <c r="MVH13" s="190"/>
      <c r="MVI13" s="190"/>
      <c r="MVJ13" s="190"/>
      <c r="MVK13" s="190"/>
      <c r="MVL13" s="190"/>
      <c r="MVM13" s="190"/>
      <c r="MVN13" s="190"/>
      <c r="MVO13" s="190"/>
      <c r="MVP13" s="190"/>
      <c r="MVQ13" s="190"/>
      <c r="MVR13" s="190"/>
      <c r="MVS13" s="190"/>
      <c r="MVT13" s="190"/>
      <c r="MVU13" s="190"/>
      <c r="MVV13" s="190"/>
      <c r="MVW13" s="190"/>
      <c r="MVX13" s="190"/>
      <c r="MVY13" s="190"/>
      <c r="MVZ13" s="190"/>
      <c r="MWA13" s="190"/>
      <c r="MWB13" s="190"/>
      <c r="MWC13" s="190"/>
      <c r="MWD13" s="190"/>
      <c r="MWE13" s="190"/>
      <c r="MWF13" s="190"/>
      <c r="MWG13" s="190"/>
      <c r="MWH13" s="190"/>
      <c r="MWI13" s="190"/>
      <c r="MWJ13" s="190"/>
      <c r="MWK13" s="190"/>
      <c r="MWL13" s="190"/>
      <c r="MWM13" s="190"/>
      <c r="MWN13" s="190"/>
      <c r="MWO13" s="190"/>
      <c r="MWP13" s="190"/>
      <c r="MWQ13" s="190"/>
      <c r="MWR13" s="190"/>
      <c r="MWS13" s="190"/>
      <c r="MWT13" s="190"/>
      <c r="MWU13" s="190"/>
      <c r="MWV13" s="190"/>
      <c r="MWW13" s="190"/>
      <c r="MWX13" s="190"/>
      <c r="MWY13" s="190"/>
      <c r="MWZ13" s="190"/>
      <c r="MXA13" s="190"/>
      <c r="MXB13" s="190"/>
      <c r="MXC13" s="190"/>
      <c r="MXD13" s="190"/>
      <c r="MXE13" s="190"/>
      <c r="MXF13" s="190"/>
      <c r="MXG13" s="190"/>
      <c r="MXH13" s="190"/>
      <c r="MXI13" s="190"/>
      <c r="MXJ13" s="190"/>
      <c r="MXK13" s="190"/>
      <c r="MXL13" s="190"/>
      <c r="MXM13" s="190"/>
      <c r="MXN13" s="190"/>
      <c r="MXO13" s="190"/>
      <c r="MXP13" s="190"/>
      <c r="MXQ13" s="190"/>
      <c r="MXR13" s="190"/>
      <c r="MXS13" s="190"/>
      <c r="MXT13" s="190"/>
      <c r="MXU13" s="190"/>
      <c r="MXV13" s="190"/>
      <c r="MXW13" s="190"/>
      <c r="MXX13" s="190"/>
      <c r="MXY13" s="190"/>
      <c r="MXZ13" s="190"/>
      <c r="MYA13" s="190"/>
      <c r="MYB13" s="190"/>
      <c r="MYC13" s="190"/>
      <c r="MYD13" s="190"/>
      <c r="MYE13" s="190"/>
      <c r="MYF13" s="190"/>
      <c r="MYG13" s="190"/>
      <c r="MYH13" s="190"/>
      <c r="MYI13" s="190"/>
      <c r="MYJ13" s="190"/>
      <c r="MYK13" s="190"/>
      <c r="MYL13" s="190"/>
      <c r="MYM13" s="190"/>
      <c r="MYN13" s="190"/>
      <c r="MYO13" s="190"/>
      <c r="MYP13" s="190"/>
      <c r="MYQ13" s="190"/>
      <c r="MYR13" s="190"/>
      <c r="MYS13" s="190"/>
      <c r="MYT13" s="190"/>
      <c r="MYU13" s="190"/>
      <c r="MYV13" s="190"/>
      <c r="MYW13" s="190"/>
      <c r="MYX13" s="190"/>
      <c r="MYY13" s="190"/>
      <c r="MYZ13" s="190"/>
      <c r="MZA13" s="190"/>
      <c r="MZB13" s="190"/>
      <c r="MZC13" s="190"/>
      <c r="MZD13" s="190"/>
      <c r="MZE13" s="190"/>
      <c r="MZF13" s="190"/>
      <c r="MZG13" s="190"/>
      <c r="MZH13" s="190"/>
      <c r="MZI13" s="190"/>
      <c r="MZJ13" s="190"/>
      <c r="MZK13" s="190"/>
      <c r="MZL13" s="190"/>
      <c r="MZM13" s="190"/>
      <c r="MZN13" s="190"/>
      <c r="MZO13" s="190"/>
      <c r="MZP13" s="190"/>
      <c r="MZQ13" s="190"/>
      <c r="MZR13" s="190"/>
      <c r="MZS13" s="190"/>
      <c r="MZT13" s="190"/>
      <c r="MZU13" s="190"/>
      <c r="MZV13" s="190"/>
      <c r="MZW13" s="190"/>
      <c r="MZX13" s="190"/>
      <c r="MZY13" s="190"/>
      <c r="MZZ13" s="190"/>
      <c r="NAA13" s="190"/>
      <c r="NAB13" s="190"/>
      <c r="NAC13" s="190"/>
      <c r="NAD13" s="190"/>
      <c r="NAE13" s="190"/>
      <c r="NAF13" s="190"/>
      <c r="NAG13" s="190"/>
      <c r="NAH13" s="190"/>
      <c r="NAI13" s="190"/>
      <c r="NAJ13" s="190"/>
      <c r="NAK13" s="190"/>
      <c r="NAL13" s="190"/>
      <c r="NAM13" s="190"/>
      <c r="NAN13" s="190"/>
      <c r="NAO13" s="190"/>
      <c r="NAP13" s="190"/>
      <c r="NAQ13" s="190"/>
      <c r="NAR13" s="190"/>
      <c r="NAS13" s="190"/>
      <c r="NAT13" s="190"/>
      <c r="NAU13" s="190"/>
      <c r="NAV13" s="190"/>
      <c r="NAW13" s="190"/>
      <c r="NAX13" s="190"/>
      <c r="NAY13" s="190"/>
      <c r="NAZ13" s="190"/>
      <c r="NBA13" s="190"/>
      <c r="NBB13" s="190"/>
      <c r="NBC13" s="190"/>
      <c r="NBD13" s="190"/>
      <c r="NBE13" s="190"/>
      <c r="NBF13" s="190"/>
      <c r="NBG13" s="190"/>
      <c r="NBH13" s="190"/>
      <c r="NBI13" s="190"/>
      <c r="NBJ13" s="190"/>
      <c r="NBK13" s="190"/>
      <c r="NBL13" s="190"/>
      <c r="NBM13" s="190"/>
      <c r="NBN13" s="190"/>
      <c r="NBO13" s="190"/>
      <c r="NBP13" s="190"/>
      <c r="NBQ13" s="190"/>
      <c r="NBR13" s="190"/>
      <c r="NBS13" s="190"/>
      <c r="NBT13" s="190"/>
      <c r="NBU13" s="190"/>
      <c r="NBV13" s="190"/>
      <c r="NBW13" s="190"/>
      <c r="NBX13" s="190"/>
      <c r="NBY13" s="190"/>
      <c r="NBZ13" s="190"/>
      <c r="NCA13" s="190"/>
      <c r="NCB13" s="190"/>
      <c r="NCC13" s="190"/>
      <c r="NCD13" s="190"/>
      <c r="NCE13" s="190"/>
      <c r="NCF13" s="190"/>
      <c r="NCG13" s="190"/>
      <c r="NCH13" s="190"/>
      <c r="NCI13" s="190"/>
      <c r="NCJ13" s="190"/>
      <c r="NCK13" s="190"/>
      <c r="NCL13" s="190"/>
      <c r="NCM13" s="190"/>
      <c r="NCN13" s="190"/>
      <c r="NCO13" s="190"/>
      <c r="NCP13" s="190"/>
      <c r="NCQ13" s="190"/>
      <c r="NCR13" s="190"/>
      <c r="NCS13" s="190"/>
      <c r="NCT13" s="190"/>
      <c r="NCU13" s="190"/>
      <c r="NCV13" s="190"/>
      <c r="NCW13" s="190"/>
      <c r="NCX13" s="190"/>
      <c r="NCY13" s="190"/>
      <c r="NCZ13" s="190"/>
      <c r="NDA13" s="190"/>
      <c r="NDB13" s="190"/>
      <c r="NDC13" s="190"/>
      <c r="NDD13" s="190"/>
      <c r="NDE13" s="190"/>
      <c r="NDF13" s="190"/>
      <c r="NDG13" s="190"/>
      <c r="NDH13" s="190"/>
      <c r="NDI13" s="190"/>
      <c r="NDJ13" s="190"/>
      <c r="NDK13" s="190"/>
      <c r="NDL13" s="190"/>
      <c r="NDM13" s="190"/>
      <c r="NDN13" s="190"/>
      <c r="NDO13" s="190"/>
      <c r="NDP13" s="190"/>
      <c r="NDQ13" s="190"/>
      <c r="NDR13" s="190"/>
      <c r="NDS13" s="190"/>
      <c r="NDT13" s="190"/>
      <c r="NDU13" s="190"/>
      <c r="NDV13" s="190"/>
      <c r="NDW13" s="190"/>
      <c r="NDX13" s="190"/>
      <c r="NDY13" s="190"/>
      <c r="NDZ13" s="190"/>
      <c r="NEA13" s="190"/>
      <c r="NEB13" s="190"/>
      <c r="NEC13" s="190"/>
      <c r="NED13" s="190"/>
      <c r="NEE13" s="190"/>
      <c r="NEF13" s="190"/>
      <c r="NEG13" s="190"/>
      <c r="NEH13" s="190"/>
      <c r="NEI13" s="190"/>
      <c r="NEJ13" s="190"/>
      <c r="NEK13" s="190"/>
      <c r="NEL13" s="190"/>
      <c r="NEM13" s="190"/>
      <c r="NEN13" s="190"/>
      <c r="NEO13" s="190"/>
      <c r="NEP13" s="190"/>
      <c r="NEQ13" s="190"/>
      <c r="NER13" s="190"/>
      <c r="NES13" s="190"/>
      <c r="NET13" s="190"/>
      <c r="NEU13" s="190"/>
      <c r="NEV13" s="190"/>
      <c r="NEW13" s="190"/>
      <c r="NEX13" s="190"/>
      <c r="NEY13" s="190"/>
      <c r="NEZ13" s="190"/>
      <c r="NFA13" s="190"/>
      <c r="NFB13" s="190"/>
      <c r="NFC13" s="190"/>
      <c r="NFD13" s="190"/>
      <c r="NFE13" s="190"/>
      <c r="NFF13" s="190"/>
      <c r="NFG13" s="190"/>
      <c r="NFH13" s="190"/>
      <c r="NFI13" s="190"/>
      <c r="NFJ13" s="190"/>
      <c r="NFK13" s="190"/>
      <c r="NFL13" s="190"/>
      <c r="NFM13" s="190"/>
      <c r="NFN13" s="190"/>
      <c r="NFO13" s="190"/>
      <c r="NFP13" s="190"/>
      <c r="NFQ13" s="190"/>
      <c r="NFR13" s="190"/>
      <c r="NFS13" s="190"/>
      <c r="NFT13" s="190"/>
      <c r="NFU13" s="190"/>
      <c r="NFV13" s="190"/>
      <c r="NFW13" s="190"/>
      <c r="NFX13" s="190"/>
      <c r="NFY13" s="190"/>
      <c r="NFZ13" s="190"/>
      <c r="NGA13" s="190"/>
      <c r="NGB13" s="190"/>
      <c r="NGC13" s="190"/>
      <c r="NGD13" s="190"/>
      <c r="NGE13" s="190"/>
      <c r="NGF13" s="190"/>
      <c r="NGG13" s="190"/>
      <c r="NGH13" s="190"/>
      <c r="NGI13" s="190"/>
      <c r="NGJ13" s="190"/>
      <c r="NGK13" s="190"/>
      <c r="NGL13" s="190"/>
      <c r="NGM13" s="190"/>
      <c r="NGN13" s="190"/>
      <c r="NGO13" s="190"/>
      <c r="NGP13" s="190"/>
      <c r="NGQ13" s="190"/>
      <c r="NGR13" s="190"/>
      <c r="NGS13" s="190"/>
      <c r="NGT13" s="190"/>
      <c r="NGU13" s="190"/>
      <c r="NGV13" s="190"/>
      <c r="NGW13" s="190"/>
      <c r="NGX13" s="190"/>
      <c r="NGY13" s="190"/>
      <c r="NGZ13" s="190"/>
      <c r="NHA13" s="190"/>
      <c r="NHB13" s="190"/>
      <c r="NHC13" s="190"/>
      <c r="NHD13" s="190"/>
      <c r="NHE13" s="190"/>
      <c r="NHF13" s="190"/>
      <c r="NHG13" s="190"/>
      <c r="NHH13" s="190"/>
      <c r="NHI13" s="190"/>
      <c r="NHJ13" s="190"/>
      <c r="NHK13" s="190"/>
      <c r="NHL13" s="190"/>
      <c r="NHM13" s="190"/>
      <c r="NHN13" s="190"/>
      <c r="NHO13" s="190"/>
      <c r="NHP13" s="190"/>
      <c r="NHQ13" s="190"/>
      <c r="NHR13" s="190"/>
      <c r="NHS13" s="190"/>
      <c r="NHT13" s="190"/>
      <c r="NHU13" s="190"/>
      <c r="NHV13" s="190"/>
      <c r="NHW13" s="190"/>
      <c r="NHX13" s="190"/>
      <c r="NHY13" s="190"/>
      <c r="NHZ13" s="190"/>
      <c r="NIA13" s="190"/>
      <c r="NIB13" s="190"/>
      <c r="NIC13" s="190"/>
      <c r="NID13" s="190"/>
      <c r="NIE13" s="190"/>
      <c r="NIF13" s="190"/>
      <c r="NIG13" s="190"/>
      <c r="NIH13" s="190"/>
      <c r="NII13" s="190"/>
      <c r="NIJ13" s="190"/>
      <c r="NIK13" s="190"/>
      <c r="NIL13" s="190"/>
      <c r="NIM13" s="190"/>
      <c r="NIN13" s="190"/>
      <c r="NIO13" s="190"/>
      <c r="NIP13" s="190"/>
      <c r="NIQ13" s="190"/>
      <c r="NIR13" s="190"/>
      <c r="NIS13" s="190"/>
      <c r="NIT13" s="190"/>
      <c r="NIU13" s="190"/>
      <c r="NIV13" s="190"/>
      <c r="NIW13" s="190"/>
      <c r="NIX13" s="190"/>
      <c r="NIY13" s="190"/>
      <c r="NIZ13" s="190"/>
      <c r="NJA13" s="190"/>
      <c r="NJB13" s="190"/>
      <c r="NJC13" s="190"/>
      <c r="NJD13" s="190"/>
      <c r="NJE13" s="190"/>
      <c r="NJF13" s="190"/>
      <c r="NJG13" s="190"/>
      <c r="NJH13" s="190"/>
      <c r="NJI13" s="190"/>
      <c r="NJJ13" s="190"/>
      <c r="NJK13" s="190"/>
      <c r="NJL13" s="190"/>
      <c r="NJM13" s="190"/>
      <c r="NJN13" s="190"/>
      <c r="NJO13" s="190"/>
      <c r="NJP13" s="190"/>
      <c r="NJQ13" s="190"/>
      <c r="NJR13" s="190"/>
      <c r="NJS13" s="190"/>
      <c r="NJT13" s="190"/>
      <c r="NJU13" s="190"/>
      <c r="NJV13" s="190"/>
      <c r="NJW13" s="190"/>
      <c r="NJX13" s="190"/>
      <c r="NJY13" s="190"/>
      <c r="NJZ13" s="190"/>
      <c r="NKA13" s="190"/>
      <c r="NKB13" s="190"/>
      <c r="NKC13" s="190"/>
      <c r="NKD13" s="190"/>
      <c r="NKE13" s="190"/>
      <c r="NKF13" s="190"/>
      <c r="NKG13" s="190"/>
      <c r="NKH13" s="190"/>
      <c r="NKI13" s="190"/>
      <c r="NKJ13" s="190"/>
      <c r="NKK13" s="190"/>
      <c r="NKL13" s="190"/>
      <c r="NKM13" s="190"/>
      <c r="NKN13" s="190"/>
      <c r="NKO13" s="190"/>
      <c r="NKP13" s="190"/>
      <c r="NKQ13" s="190"/>
      <c r="NKR13" s="190"/>
      <c r="NKS13" s="190"/>
      <c r="NKT13" s="190"/>
      <c r="NKU13" s="190"/>
      <c r="NKV13" s="190"/>
      <c r="NKW13" s="190"/>
      <c r="NKX13" s="190"/>
      <c r="NKY13" s="190"/>
      <c r="NKZ13" s="190"/>
      <c r="NLA13" s="190"/>
      <c r="NLB13" s="190"/>
      <c r="NLC13" s="190"/>
      <c r="NLD13" s="190"/>
      <c r="NLE13" s="190"/>
      <c r="NLF13" s="190"/>
      <c r="NLG13" s="190"/>
      <c r="NLH13" s="190"/>
      <c r="NLI13" s="190"/>
      <c r="NLJ13" s="190"/>
      <c r="NLK13" s="190"/>
      <c r="NLL13" s="190"/>
      <c r="NLM13" s="190"/>
      <c r="NLN13" s="190"/>
      <c r="NLO13" s="190"/>
      <c r="NLP13" s="190"/>
      <c r="NLQ13" s="190"/>
      <c r="NLR13" s="190"/>
      <c r="NLS13" s="190"/>
      <c r="NLT13" s="190"/>
      <c r="NLU13" s="190"/>
      <c r="NLV13" s="190"/>
      <c r="NLW13" s="190"/>
      <c r="NLX13" s="190"/>
      <c r="NLY13" s="190"/>
      <c r="NLZ13" s="190"/>
      <c r="NMA13" s="190"/>
      <c r="NMB13" s="190"/>
      <c r="NMC13" s="190"/>
      <c r="NMD13" s="190"/>
      <c r="NME13" s="190"/>
      <c r="NMF13" s="190"/>
      <c r="NMG13" s="190"/>
      <c r="NMH13" s="190"/>
      <c r="NMI13" s="190"/>
      <c r="NMJ13" s="190"/>
      <c r="NMK13" s="190"/>
      <c r="NML13" s="190"/>
      <c r="NMM13" s="190"/>
      <c r="NMN13" s="190"/>
      <c r="NMO13" s="190"/>
      <c r="NMP13" s="190"/>
      <c r="NMQ13" s="190"/>
      <c r="NMR13" s="190"/>
      <c r="NMS13" s="190"/>
      <c r="NMT13" s="190"/>
      <c r="NMU13" s="190"/>
      <c r="NMV13" s="190"/>
      <c r="NMW13" s="190"/>
      <c r="NMX13" s="190"/>
      <c r="NMY13" s="190"/>
      <c r="NMZ13" s="190"/>
      <c r="NNA13" s="190"/>
      <c r="NNB13" s="190"/>
      <c r="NNC13" s="190"/>
      <c r="NND13" s="190"/>
      <c r="NNE13" s="190"/>
      <c r="NNF13" s="190"/>
      <c r="NNG13" s="190"/>
      <c r="NNH13" s="190"/>
      <c r="NNI13" s="190"/>
      <c r="NNJ13" s="190"/>
      <c r="NNK13" s="190"/>
      <c r="NNL13" s="190"/>
      <c r="NNM13" s="190"/>
      <c r="NNN13" s="190"/>
      <c r="NNO13" s="190"/>
      <c r="NNP13" s="190"/>
      <c r="NNQ13" s="190"/>
      <c r="NNR13" s="190"/>
      <c r="NNS13" s="190"/>
      <c r="NNT13" s="190"/>
      <c r="NNU13" s="190"/>
      <c r="NNV13" s="190"/>
      <c r="NNW13" s="190"/>
      <c r="NNX13" s="190"/>
      <c r="NNY13" s="190"/>
      <c r="NNZ13" s="190"/>
      <c r="NOA13" s="190"/>
      <c r="NOB13" s="190"/>
      <c r="NOC13" s="190"/>
      <c r="NOD13" s="190"/>
      <c r="NOE13" s="190"/>
      <c r="NOF13" s="190"/>
      <c r="NOG13" s="190"/>
      <c r="NOH13" s="190"/>
      <c r="NOI13" s="190"/>
      <c r="NOJ13" s="190"/>
      <c r="NOK13" s="190"/>
      <c r="NOL13" s="190"/>
      <c r="NOM13" s="190"/>
      <c r="NON13" s="190"/>
      <c r="NOO13" s="190"/>
      <c r="NOP13" s="190"/>
      <c r="NOQ13" s="190"/>
      <c r="NOR13" s="190"/>
      <c r="NOS13" s="190"/>
      <c r="NOT13" s="190"/>
      <c r="NOU13" s="190"/>
      <c r="NOV13" s="190"/>
      <c r="NOW13" s="190"/>
      <c r="NOX13" s="190"/>
      <c r="NOY13" s="190"/>
      <c r="NOZ13" s="190"/>
      <c r="NPA13" s="190"/>
      <c r="NPB13" s="190"/>
      <c r="NPC13" s="190"/>
      <c r="NPD13" s="190"/>
      <c r="NPE13" s="190"/>
      <c r="NPF13" s="190"/>
      <c r="NPG13" s="190"/>
      <c r="NPH13" s="190"/>
      <c r="NPI13" s="190"/>
      <c r="NPJ13" s="190"/>
      <c r="NPK13" s="190"/>
      <c r="NPL13" s="190"/>
      <c r="NPM13" s="190"/>
      <c r="NPN13" s="190"/>
      <c r="NPO13" s="190"/>
      <c r="NPP13" s="190"/>
      <c r="NPQ13" s="190"/>
      <c r="NPR13" s="190"/>
      <c r="NPS13" s="190"/>
      <c r="NPT13" s="190"/>
      <c r="NPU13" s="190"/>
      <c r="NPV13" s="190"/>
      <c r="NPW13" s="190"/>
      <c r="NPX13" s="190"/>
      <c r="NPY13" s="190"/>
      <c r="NPZ13" s="190"/>
      <c r="NQA13" s="190"/>
      <c r="NQB13" s="190"/>
      <c r="NQC13" s="190"/>
      <c r="NQD13" s="190"/>
      <c r="NQE13" s="190"/>
      <c r="NQF13" s="190"/>
      <c r="NQG13" s="190"/>
      <c r="NQH13" s="190"/>
      <c r="NQI13" s="190"/>
      <c r="NQJ13" s="190"/>
      <c r="NQK13" s="190"/>
      <c r="NQL13" s="190"/>
      <c r="NQM13" s="190"/>
      <c r="NQN13" s="190"/>
      <c r="NQO13" s="190"/>
      <c r="NQP13" s="190"/>
      <c r="NQQ13" s="190"/>
      <c r="NQR13" s="190"/>
      <c r="NQS13" s="190"/>
      <c r="NQT13" s="190"/>
      <c r="NQU13" s="190"/>
      <c r="NQV13" s="190"/>
      <c r="NQW13" s="190"/>
      <c r="NQX13" s="190"/>
      <c r="NQY13" s="190"/>
      <c r="NQZ13" s="190"/>
      <c r="NRA13" s="190"/>
      <c r="NRB13" s="190"/>
      <c r="NRC13" s="190"/>
      <c r="NRD13" s="190"/>
      <c r="NRE13" s="190"/>
      <c r="NRF13" s="190"/>
      <c r="NRG13" s="190"/>
      <c r="NRH13" s="190"/>
      <c r="NRI13" s="190"/>
      <c r="NRJ13" s="190"/>
      <c r="NRK13" s="190"/>
      <c r="NRL13" s="190"/>
      <c r="NRM13" s="190"/>
      <c r="NRN13" s="190"/>
      <c r="NRO13" s="190"/>
      <c r="NRP13" s="190"/>
      <c r="NRQ13" s="190"/>
      <c r="NRR13" s="190"/>
      <c r="NRS13" s="190"/>
      <c r="NRT13" s="190"/>
      <c r="NRU13" s="190"/>
      <c r="NRV13" s="190"/>
      <c r="NRW13" s="190"/>
      <c r="NRX13" s="190"/>
      <c r="NRY13" s="190"/>
      <c r="NRZ13" s="190"/>
      <c r="NSA13" s="190"/>
      <c r="NSB13" s="190"/>
      <c r="NSC13" s="190"/>
      <c r="NSD13" s="190"/>
      <c r="NSE13" s="190"/>
      <c r="NSF13" s="190"/>
      <c r="NSG13" s="190"/>
      <c r="NSH13" s="190"/>
      <c r="NSI13" s="190"/>
      <c r="NSJ13" s="190"/>
      <c r="NSK13" s="190"/>
      <c r="NSL13" s="190"/>
      <c r="NSM13" s="190"/>
      <c r="NSN13" s="190"/>
      <c r="NSO13" s="190"/>
      <c r="NSP13" s="190"/>
      <c r="NSQ13" s="190"/>
      <c r="NSR13" s="190"/>
      <c r="NSS13" s="190"/>
      <c r="NST13" s="190"/>
      <c r="NSU13" s="190"/>
      <c r="NSV13" s="190"/>
      <c r="NSW13" s="190"/>
      <c r="NSX13" s="190"/>
      <c r="NSY13" s="190"/>
      <c r="NSZ13" s="190"/>
      <c r="NTA13" s="190"/>
      <c r="NTB13" s="190"/>
      <c r="NTC13" s="190"/>
      <c r="NTD13" s="190"/>
      <c r="NTE13" s="190"/>
      <c r="NTF13" s="190"/>
      <c r="NTG13" s="190"/>
      <c r="NTH13" s="190"/>
      <c r="NTI13" s="190"/>
      <c r="NTJ13" s="190"/>
      <c r="NTK13" s="190"/>
      <c r="NTL13" s="190"/>
      <c r="NTM13" s="190"/>
      <c r="NTN13" s="190"/>
      <c r="NTO13" s="190"/>
      <c r="NTP13" s="190"/>
      <c r="NTQ13" s="190"/>
      <c r="NTR13" s="190"/>
      <c r="NTS13" s="190"/>
      <c r="NTT13" s="190"/>
      <c r="NTU13" s="190"/>
      <c r="NTV13" s="190"/>
      <c r="NTW13" s="190"/>
      <c r="NTX13" s="190"/>
      <c r="NTY13" s="190"/>
      <c r="NTZ13" s="190"/>
      <c r="NUA13" s="190"/>
      <c r="NUB13" s="190"/>
      <c r="NUC13" s="190"/>
      <c r="NUD13" s="190"/>
      <c r="NUE13" s="190"/>
      <c r="NUF13" s="190"/>
      <c r="NUG13" s="190"/>
      <c r="NUH13" s="190"/>
      <c r="NUI13" s="190"/>
      <c r="NUJ13" s="190"/>
      <c r="NUK13" s="190"/>
      <c r="NUL13" s="190"/>
      <c r="NUM13" s="190"/>
      <c r="NUN13" s="190"/>
      <c r="NUO13" s="190"/>
      <c r="NUP13" s="190"/>
      <c r="NUQ13" s="190"/>
      <c r="NUR13" s="190"/>
      <c r="NUS13" s="190"/>
      <c r="NUT13" s="190"/>
      <c r="NUU13" s="190"/>
      <c r="NUV13" s="190"/>
      <c r="NUW13" s="190"/>
      <c r="NUX13" s="190"/>
      <c r="NUY13" s="190"/>
      <c r="NUZ13" s="190"/>
      <c r="NVA13" s="190"/>
      <c r="NVB13" s="190"/>
      <c r="NVC13" s="190"/>
      <c r="NVD13" s="190"/>
      <c r="NVE13" s="190"/>
      <c r="NVF13" s="190"/>
      <c r="NVG13" s="190"/>
      <c r="NVH13" s="190"/>
      <c r="NVI13" s="190"/>
      <c r="NVJ13" s="190"/>
      <c r="NVK13" s="190"/>
      <c r="NVL13" s="190"/>
      <c r="NVM13" s="190"/>
      <c r="NVN13" s="190"/>
      <c r="NVO13" s="190"/>
      <c r="NVP13" s="190"/>
      <c r="NVQ13" s="190"/>
      <c r="NVR13" s="190"/>
      <c r="NVS13" s="190"/>
      <c r="NVT13" s="190"/>
      <c r="NVU13" s="190"/>
      <c r="NVV13" s="190"/>
      <c r="NVW13" s="190"/>
      <c r="NVX13" s="190"/>
      <c r="NVY13" s="190"/>
      <c r="NVZ13" s="190"/>
      <c r="NWA13" s="190"/>
      <c r="NWB13" s="190"/>
      <c r="NWC13" s="190"/>
      <c r="NWD13" s="190"/>
      <c r="NWE13" s="190"/>
      <c r="NWF13" s="190"/>
      <c r="NWG13" s="190"/>
      <c r="NWH13" s="190"/>
      <c r="NWI13" s="190"/>
      <c r="NWJ13" s="190"/>
      <c r="NWK13" s="190"/>
      <c r="NWL13" s="190"/>
      <c r="NWM13" s="190"/>
      <c r="NWN13" s="190"/>
      <c r="NWO13" s="190"/>
      <c r="NWP13" s="190"/>
      <c r="NWQ13" s="190"/>
      <c r="NWR13" s="190"/>
      <c r="NWS13" s="190"/>
      <c r="NWT13" s="190"/>
      <c r="NWU13" s="190"/>
      <c r="NWV13" s="190"/>
      <c r="NWW13" s="190"/>
      <c r="NWX13" s="190"/>
      <c r="NWY13" s="190"/>
      <c r="NWZ13" s="190"/>
      <c r="NXA13" s="190"/>
      <c r="NXB13" s="190"/>
      <c r="NXC13" s="190"/>
      <c r="NXD13" s="190"/>
      <c r="NXE13" s="190"/>
      <c r="NXF13" s="190"/>
      <c r="NXG13" s="190"/>
      <c r="NXH13" s="190"/>
      <c r="NXI13" s="190"/>
      <c r="NXJ13" s="190"/>
      <c r="NXK13" s="190"/>
      <c r="NXL13" s="190"/>
      <c r="NXM13" s="190"/>
      <c r="NXN13" s="190"/>
      <c r="NXO13" s="190"/>
      <c r="NXP13" s="190"/>
      <c r="NXQ13" s="190"/>
      <c r="NXR13" s="190"/>
      <c r="NXS13" s="190"/>
      <c r="NXT13" s="190"/>
      <c r="NXU13" s="190"/>
      <c r="NXV13" s="190"/>
      <c r="NXW13" s="190"/>
      <c r="NXX13" s="190"/>
      <c r="NXY13" s="190"/>
      <c r="NXZ13" s="190"/>
      <c r="NYA13" s="190"/>
      <c r="NYB13" s="190"/>
      <c r="NYC13" s="190"/>
      <c r="NYD13" s="190"/>
      <c r="NYE13" s="190"/>
      <c r="NYF13" s="190"/>
      <c r="NYG13" s="190"/>
      <c r="NYH13" s="190"/>
      <c r="NYI13" s="190"/>
      <c r="NYJ13" s="190"/>
      <c r="NYK13" s="190"/>
      <c r="NYL13" s="190"/>
      <c r="NYM13" s="190"/>
      <c r="NYN13" s="190"/>
      <c r="NYO13" s="190"/>
      <c r="NYP13" s="190"/>
      <c r="NYQ13" s="190"/>
      <c r="NYR13" s="190"/>
      <c r="NYS13" s="190"/>
      <c r="NYT13" s="190"/>
      <c r="NYU13" s="190"/>
      <c r="NYV13" s="190"/>
      <c r="NYW13" s="190"/>
      <c r="NYX13" s="190"/>
      <c r="NYY13" s="190"/>
      <c r="NYZ13" s="190"/>
      <c r="NZA13" s="190"/>
      <c r="NZB13" s="190"/>
      <c r="NZC13" s="190"/>
      <c r="NZD13" s="190"/>
      <c r="NZE13" s="190"/>
      <c r="NZF13" s="190"/>
      <c r="NZG13" s="190"/>
      <c r="NZH13" s="190"/>
      <c r="NZI13" s="190"/>
      <c r="NZJ13" s="190"/>
      <c r="NZK13" s="190"/>
      <c r="NZL13" s="190"/>
      <c r="NZM13" s="190"/>
      <c r="NZN13" s="190"/>
      <c r="NZO13" s="190"/>
      <c r="NZP13" s="190"/>
      <c r="NZQ13" s="190"/>
      <c r="NZR13" s="190"/>
      <c r="NZS13" s="190"/>
      <c r="NZT13" s="190"/>
      <c r="NZU13" s="190"/>
      <c r="NZV13" s="190"/>
      <c r="NZW13" s="190"/>
      <c r="NZX13" s="190"/>
      <c r="NZY13" s="190"/>
      <c r="NZZ13" s="190"/>
      <c r="OAA13" s="190"/>
      <c r="OAB13" s="190"/>
      <c r="OAC13" s="190"/>
      <c r="OAD13" s="190"/>
      <c r="OAE13" s="190"/>
      <c r="OAF13" s="190"/>
      <c r="OAG13" s="190"/>
      <c r="OAH13" s="190"/>
      <c r="OAI13" s="190"/>
      <c r="OAJ13" s="190"/>
      <c r="OAK13" s="190"/>
      <c r="OAL13" s="190"/>
      <c r="OAM13" s="190"/>
      <c r="OAN13" s="190"/>
      <c r="OAO13" s="190"/>
      <c r="OAP13" s="190"/>
      <c r="OAQ13" s="190"/>
      <c r="OAR13" s="190"/>
      <c r="OAS13" s="190"/>
      <c r="OAT13" s="190"/>
      <c r="OAU13" s="190"/>
      <c r="OAV13" s="190"/>
      <c r="OAW13" s="190"/>
      <c r="OAX13" s="190"/>
      <c r="OAY13" s="190"/>
      <c r="OAZ13" s="190"/>
      <c r="OBA13" s="190"/>
      <c r="OBB13" s="190"/>
      <c r="OBC13" s="190"/>
      <c r="OBD13" s="190"/>
      <c r="OBE13" s="190"/>
      <c r="OBF13" s="190"/>
      <c r="OBG13" s="190"/>
      <c r="OBH13" s="190"/>
      <c r="OBI13" s="190"/>
      <c r="OBJ13" s="190"/>
      <c r="OBK13" s="190"/>
      <c r="OBL13" s="190"/>
      <c r="OBM13" s="190"/>
      <c r="OBN13" s="190"/>
      <c r="OBO13" s="190"/>
      <c r="OBP13" s="190"/>
      <c r="OBQ13" s="190"/>
      <c r="OBR13" s="190"/>
      <c r="OBS13" s="190"/>
      <c r="OBT13" s="190"/>
      <c r="OBU13" s="190"/>
      <c r="OBV13" s="190"/>
      <c r="OBW13" s="190"/>
      <c r="OBX13" s="190"/>
      <c r="OBY13" s="190"/>
      <c r="OBZ13" s="190"/>
      <c r="OCA13" s="190"/>
      <c r="OCB13" s="190"/>
      <c r="OCC13" s="190"/>
      <c r="OCD13" s="190"/>
      <c r="OCE13" s="190"/>
      <c r="OCF13" s="190"/>
      <c r="OCG13" s="190"/>
      <c r="OCH13" s="190"/>
      <c r="OCI13" s="190"/>
      <c r="OCJ13" s="190"/>
      <c r="OCK13" s="190"/>
      <c r="OCL13" s="190"/>
      <c r="OCM13" s="190"/>
      <c r="OCN13" s="190"/>
      <c r="OCO13" s="190"/>
      <c r="OCP13" s="190"/>
      <c r="OCQ13" s="190"/>
      <c r="OCR13" s="190"/>
      <c r="OCS13" s="190"/>
      <c r="OCT13" s="190"/>
      <c r="OCU13" s="190"/>
      <c r="OCV13" s="190"/>
      <c r="OCW13" s="190"/>
      <c r="OCX13" s="190"/>
      <c r="OCY13" s="190"/>
      <c r="OCZ13" s="190"/>
      <c r="ODA13" s="190"/>
      <c r="ODB13" s="190"/>
      <c r="ODC13" s="190"/>
      <c r="ODD13" s="190"/>
      <c r="ODE13" s="190"/>
      <c r="ODF13" s="190"/>
      <c r="ODG13" s="190"/>
      <c r="ODH13" s="190"/>
      <c r="ODI13" s="190"/>
      <c r="ODJ13" s="190"/>
      <c r="ODK13" s="190"/>
      <c r="ODL13" s="190"/>
      <c r="ODM13" s="190"/>
      <c r="ODN13" s="190"/>
      <c r="ODO13" s="190"/>
      <c r="ODP13" s="190"/>
      <c r="ODQ13" s="190"/>
      <c r="ODR13" s="190"/>
      <c r="ODS13" s="190"/>
      <c r="ODT13" s="190"/>
      <c r="ODU13" s="190"/>
      <c r="ODV13" s="190"/>
      <c r="ODW13" s="190"/>
      <c r="ODX13" s="190"/>
      <c r="ODY13" s="190"/>
      <c r="ODZ13" s="190"/>
      <c r="OEA13" s="190"/>
      <c r="OEB13" s="190"/>
      <c r="OEC13" s="190"/>
      <c r="OED13" s="190"/>
      <c r="OEE13" s="190"/>
      <c r="OEF13" s="190"/>
      <c r="OEG13" s="190"/>
      <c r="OEH13" s="190"/>
      <c r="OEI13" s="190"/>
      <c r="OEJ13" s="190"/>
      <c r="OEK13" s="190"/>
      <c r="OEL13" s="190"/>
      <c r="OEM13" s="190"/>
      <c r="OEN13" s="190"/>
      <c r="OEO13" s="190"/>
      <c r="OEP13" s="190"/>
      <c r="OEQ13" s="190"/>
      <c r="OER13" s="190"/>
      <c r="OES13" s="190"/>
      <c r="OET13" s="190"/>
      <c r="OEU13" s="190"/>
      <c r="OEV13" s="190"/>
      <c r="OEW13" s="190"/>
      <c r="OEX13" s="190"/>
      <c r="OEY13" s="190"/>
      <c r="OEZ13" s="190"/>
      <c r="OFA13" s="190"/>
      <c r="OFB13" s="190"/>
      <c r="OFC13" s="190"/>
      <c r="OFD13" s="190"/>
      <c r="OFE13" s="190"/>
      <c r="OFF13" s="190"/>
      <c r="OFG13" s="190"/>
      <c r="OFH13" s="190"/>
      <c r="OFI13" s="190"/>
      <c r="OFJ13" s="190"/>
      <c r="OFK13" s="190"/>
      <c r="OFL13" s="190"/>
      <c r="OFM13" s="190"/>
      <c r="OFN13" s="190"/>
      <c r="OFO13" s="190"/>
      <c r="OFP13" s="190"/>
      <c r="OFQ13" s="190"/>
      <c r="OFR13" s="190"/>
      <c r="OFS13" s="190"/>
      <c r="OFT13" s="190"/>
      <c r="OFU13" s="190"/>
      <c r="OFV13" s="190"/>
      <c r="OFW13" s="190"/>
      <c r="OFX13" s="190"/>
      <c r="OFY13" s="190"/>
      <c r="OFZ13" s="190"/>
      <c r="OGA13" s="190"/>
      <c r="OGB13" s="190"/>
      <c r="OGC13" s="190"/>
      <c r="OGD13" s="190"/>
      <c r="OGE13" s="190"/>
      <c r="OGF13" s="190"/>
      <c r="OGG13" s="190"/>
      <c r="OGH13" s="190"/>
      <c r="OGI13" s="190"/>
      <c r="OGJ13" s="190"/>
      <c r="OGK13" s="190"/>
      <c r="OGL13" s="190"/>
      <c r="OGM13" s="190"/>
      <c r="OGN13" s="190"/>
      <c r="OGO13" s="190"/>
      <c r="OGP13" s="190"/>
      <c r="OGQ13" s="190"/>
      <c r="OGR13" s="190"/>
      <c r="OGS13" s="190"/>
      <c r="OGT13" s="190"/>
      <c r="OGU13" s="190"/>
      <c r="OGV13" s="190"/>
      <c r="OGW13" s="190"/>
      <c r="OGX13" s="190"/>
      <c r="OGY13" s="190"/>
      <c r="OGZ13" s="190"/>
      <c r="OHA13" s="190"/>
      <c r="OHB13" s="190"/>
      <c r="OHC13" s="190"/>
      <c r="OHD13" s="190"/>
      <c r="OHE13" s="190"/>
      <c r="OHF13" s="190"/>
      <c r="OHG13" s="190"/>
      <c r="OHH13" s="190"/>
      <c r="OHI13" s="190"/>
      <c r="OHJ13" s="190"/>
      <c r="OHK13" s="190"/>
      <c r="OHL13" s="190"/>
      <c r="OHM13" s="190"/>
      <c r="OHN13" s="190"/>
      <c r="OHO13" s="190"/>
      <c r="OHP13" s="190"/>
      <c r="OHQ13" s="190"/>
      <c r="OHR13" s="190"/>
      <c r="OHS13" s="190"/>
      <c r="OHT13" s="190"/>
      <c r="OHU13" s="190"/>
      <c r="OHV13" s="190"/>
      <c r="OHW13" s="190"/>
      <c r="OHX13" s="190"/>
      <c r="OHY13" s="190"/>
      <c r="OHZ13" s="190"/>
      <c r="OIA13" s="190"/>
      <c r="OIB13" s="190"/>
      <c r="OIC13" s="190"/>
      <c r="OID13" s="190"/>
      <c r="OIE13" s="190"/>
      <c r="OIF13" s="190"/>
      <c r="OIG13" s="190"/>
      <c r="OIH13" s="190"/>
      <c r="OII13" s="190"/>
      <c r="OIJ13" s="190"/>
      <c r="OIK13" s="190"/>
      <c r="OIL13" s="190"/>
      <c r="OIM13" s="190"/>
      <c r="OIN13" s="190"/>
      <c r="OIO13" s="190"/>
      <c r="OIP13" s="190"/>
      <c r="OIQ13" s="190"/>
      <c r="OIR13" s="190"/>
      <c r="OIS13" s="190"/>
      <c r="OIT13" s="190"/>
      <c r="OIU13" s="190"/>
      <c r="OIV13" s="190"/>
      <c r="OIW13" s="190"/>
      <c r="OIX13" s="190"/>
      <c r="OIY13" s="190"/>
      <c r="OIZ13" s="190"/>
      <c r="OJA13" s="190"/>
      <c r="OJB13" s="190"/>
      <c r="OJC13" s="190"/>
      <c r="OJD13" s="190"/>
      <c r="OJE13" s="190"/>
      <c r="OJF13" s="190"/>
      <c r="OJG13" s="190"/>
      <c r="OJH13" s="190"/>
      <c r="OJI13" s="190"/>
      <c r="OJJ13" s="190"/>
      <c r="OJK13" s="190"/>
      <c r="OJL13" s="190"/>
      <c r="OJM13" s="190"/>
      <c r="OJN13" s="190"/>
      <c r="OJO13" s="190"/>
      <c r="OJP13" s="190"/>
      <c r="OJQ13" s="190"/>
      <c r="OJR13" s="190"/>
      <c r="OJS13" s="190"/>
      <c r="OJT13" s="190"/>
      <c r="OJU13" s="190"/>
      <c r="OJV13" s="190"/>
      <c r="OJW13" s="190"/>
      <c r="OJX13" s="190"/>
      <c r="OJY13" s="190"/>
      <c r="OJZ13" s="190"/>
      <c r="OKA13" s="190"/>
      <c r="OKB13" s="190"/>
      <c r="OKC13" s="190"/>
      <c r="OKD13" s="190"/>
      <c r="OKE13" s="190"/>
      <c r="OKF13" s="190"/>
      <c r="OKG13" s="190"/>
      <c r="OKH13" s="190"/>
      <c r="OKI13" s="190"/>
      <c r="OKJ13" s="190"/>
      <c r="OKK13" s="190"/>
      <c r="OKL13" s="190"/>
      <c r="OKM13" s="190"/>
      <c r="OKN13" s="190"/>
      <c r="OKO13" s="190"/>
      <c r="OKP13" s="190"/>
      <c r="OKQ13" s="190"/>
      <c r="OKR13" s="190"/>
      <c r="OKS13" s="190"/>
      <c r="OKT13" s="190"/>
      <c r="OKU13" s="190"/>
      <c r="OKV13" s="190"/>
      <c r="OKW13" s="190"/>
      <c r="OKX13" s="190"/>
      <c r="OKY13" s="190"/>
      <c r="OKZ13" s="190"/>
      <c r="OLA13" s="190"/>
      <c r="OLB13" s="190"/>
      <c r="OLC13" s="190"/>
      <c r="OLD13" s="190"/>
      <c r="OLE13" s="190"/>
      <c r="OLF13" s="190"/>
      <c r="OLG13" s="190"/>
      <c r="OLH13" s="190"/>
      <c r="OLI13" s="190"/>
      <c r="OLJ13" s="190"/>
      <c r="OLK13" s="190"/>
      <c r="OLL13" s="190"/>
      <c r="OLM13" s="190"/>
      <c r="OLN13" s="190"/>
      <c r="OLO13" s="190"/>
      <c r="OLP13" s="190"/>
      <c r="OLQ13" s="190"/>
      <c r="OLR13" s="190"/>
      <c r="OLS13" s="190"/>
      <c r="OLT13" s="190"/>
      <c r="OLU13" s="190"/>
      <c r="OLV13" s="190"/>
      <c r="OLW13" s="190"/>
      <c r="OLX13" s="190"/>
      <c r="OLY13" s="190"/>
      <c r="OLZ13" s="190"/>
      <c r="OMA13" s="190"/>
      <c r="OMB13" s="190"/>
      <c r="OMC13" s="190"/>
      <c r="OMD13" s="190"/>
      <c r="OME13" s="190"/>
      <c r="OMF13" s="190"/>
      <c r="OMG13" s="190"/>
      <c r="OMH13" s="190"/>
      <c r="OMI13" s="190"/>
      <c r="OMJ13" s="190"/>
      <c r="OMK13" s="190"/>
      <c r="OML13" s="190"/>
      <c r="OMM13" s="190"/>
      <c r="OMN13" s="190"/>
      <c r="OMO13" s="190"/>
      <c r="OMP13" s="190"/>
      <c r="OMQ13" s="190"/>
      <c r="OMR13" s="190"/>
      <c r="OMS13" s="190"/>
      <c r="OMT13" s="190"/>
      <c r="OMU13" s="190"/>
      <c r="OMV13" s="190"/>
      <c r="OMW13" s="190"/>
      <c r="OMX13" s="190"/>
      <c r="OMY13" s="190"/>
      <c r="OMZ13" s="190"/>
      <c r="ONA13" s="190"/>
      <c r="ONB13" s="190"/>
      <c r="ONC13" s="190"/>
      <c r="OND13" s="190"/>
      <c r="ONE13" s="190"/>
      <c r="ONF13" s="190"/>
      <c r="ONG13" s="190"/>
      <c r="ONH13" s="190"/>
      <c r="ONI13" s="190"/>
      <c r="ONJ13" s="190"/>
      <c r="ONK13" s="190"/>
      <c r="ONL13" s="190"/>
      <c r="ONM13" s="190"/>
      <c r="ONN13" s="190"/>
      <c r="ONO13" s="190"/>
      <c r="ONP13" s="190"/>
      <c r="ONQ13" s="190"/>
      <c r="ONR13" s="190"/>
      <c r="ONS13" s="190"/>
      <c r="ONT13" s="190"/>
      <c r="ONU13" s="190"/>
      <c r="ONV13" s="190"/>
      <c r="ONW13" s="190"/>
      <c r="ONX13" s="190"/>
      <c r="ONY13" s="190"/>
      <c r="ONZ13" s="190"/>
      <c r="OOA13" s="190"/>
      <c r="OOB13" s="190"/>
      <c r="OOC13" s="190"/>
      <c r="OOD13" s="190"/>
      <c r="OOE13" s="190"/>
      <c r="OOF13" s="190"/>
      <c r="OOG13" s="190"/>
      <c r="OOH13" s="190"/>
      <c r="OOI13" s="190"/>
      <c r="OOJ13" s="190"/>
      <c r="OOK13" s="190"/>
      <c r="OOL13" s="190"/>
      <c r="OOM13" s="190"/>
      <c r="OON13" s="190"/>
      <c r="OOO13" s="190"/>
      <c r="OOP13" s="190"/>
      <c r="OOQ13" s="190"/>
      <c r="OOR13" s="190"/>
      <c r="OOS13" s="190"/>
      <c r="OOT13" s="190"/>
      <c r="OOU13" s="190"/>
      <c r="OOV13" s="190"/>
      <c r="OOW13" s="190"/>
      <c r="OOX13" s="190"/>
      <c r="OOY13" s="190"/>
      <c r="OOZ13" s="190"/>
      <c r="OPA13" s="190"/>
      <c r="OPB13" s="190"/>
      <c r="OPC13" s="190"/>
      <c r="OPD13" s="190"/>
      <c r="OPE13" s="190"/>
      <c r="OPF13" s="190"/>
      <c r="OPG13" s="190"/>
      <c r="OPH13" s="190"/>
      <c r="OPI13" s="190"/>
      <c r="OPJ13" s="190"/>
      <c r="OPK13" s="190"/>
      <c r="OPL13" s="190"/>
      <c r="OPM13" s="190"/>
      <c r="OPN13" s="190"/>
      <c r="OPO13" s="190"/>
      <c r="OPP13" s="190"/>
      <c r="OPQ13" s="190"/>
      <c r="OPR13" s="190"/>
      <c r="OPS13" s="190"/>
      <c r="OPT13" s="190"/>
      <c r="OPU13" s="190"/>
      <c r="OPV13" s="190"/>
      <c r="OPW13" s="190"/>
      <c r="OPX13" s="190"/>
      <c r="OPY13" s="190"/>
      <c r="OPZ13" s="190"/>
      <c r="OQA13" s="190"/>
      <c r="OQB13" s="190"/>
      <c r="OQC13" s="190"/>
      <c r="OQD13" s="190"/>
      <c r="OQE13" s="190"/>
      <c r="OQF13" s="190"/>
      <c r="OQG13" s="190"/>
      <c r="OQH13" s="190"/>
      <c r="OQI13" s="190"/>
      <c r="OQJ13" s="190"/>
      <c r="OQK13" s="190"/>
      <c r="OQL13" s="190"/>
      <c r="OQM13" s="190"/>
      <c r="OQN13" s="190"/>
      <c r="OQO13" s="190"/>
      <c r="OQP13" s="190"/>
      <c r="OQQ13" s="190"/>
      <c r="OQR13" s="190"/>
      <c r="OQS13" s="190"/>
      <c r="OQT13" s="190"/>
      <c r="OQU13" s="190"/>
      <c r="OQV13" s="190"/>
      <c r="OQW13" s="190"/>
      <c r="OQX13" s="190"/>
      <c r="OQY13" s="190"/>
      <c r="OQZ13" s="190"/>
      <c r="ORA13" s="190"/>
      <c r="ORB13" s="190"/>
      <c r="ORC13" s="190"/>
      <c r="ORD13" s="190"/>
      <c r="ORE13" s="190"/>
      <c r="ORF13" s="190"/>
      <c r="ORG13" s="190"/>
      <c r="ORH13" s="190"/>
      <c r="ORI13" s="190"/>
      <c r="ORJ13" s="190"/>
      <c r="ORK13" s="190"/>
      <c r="ORL13" s="190"/>
      <c r="ORM13" s="190"/>
      <c r="ORN13" s="190"/>
      <c r="ORO13" s="190"/>
      <c r="ORP13" s="190"/>
      <c r="ORQ13" s="190"/>
      <c r="ORR13" s="190"/>
      <c r="ORS13" s="190"/>
      <c r="ORT13" s="190"/>
      <c r="ORU13" s="190"/>
      <c r="ORV13" s="190"/>
      <c r="ORW13" s="190"/>
      <c r="ORX13" s="190"/>
      <c r="ORY13" s="190"/>
      <c r="ORZ13" s="190"/>
      <c r="OSA13" s="190"/>
      <c r="OSB13" s="190"/>
      <c r="OSC13" s="190"/>
      <c r="OSD13" s="190"/>
      <c r="OSE13" s="190"/>
      <c r="OSF13" s="190"/>
      <c r="OSG13" s="190"/>
      <c r="OSH13" s="190"/>
      <c r="OSI13" s="190"/>
      <c r="OSJ13" s="190"/>
      <c r="OSK13" s="190"/>
      <c r="OSL13" s="190"/>
      <c r="OSM13" s="190"/>
      <c r="OSN13" s="190"/>
      <c r="OSO13" s="190"/>
      <c r="OSP13" s="190"/>
      <c r="OSQ13" s="190"/>
      <c r="OSR13" s="190"/>
      <c r="OSS13" s="190"/>
      <c r="OST13" s="190"/>
      <c r="OSU13" s="190"/>
      <c r="OSV13" s="190"/>
      <c r="OSW13" s="190"/>
      <c r="OSX13" s="190"/>
      <c r="OSY13" s="190"/>
      <c r="OSZ13" s="190"/>
      <c r="OTA13" s="190"/>
      <c r="OTB13" s="190"/>
      <c r="OTC13" s="190"/>
      <c r="OTD13" s="190"/>
      <c r="OTE13" s="190"/>
      <c r="OTF13" s="190"/>
      <c r="OTG13" s="190"/>
      <c r="OTH13" s="190"/>
      <c r="OTI13" s="190"/>
      <c r="OTJ13" s="190"/>
      <c r="OTK13" s="190"/>
      <c r="OTL13" s="190"/>
      <c r="OTM13" s="190"/>
      <c r="OTN13" s="190"/>
      <c r="OTO13" s="190"/>
      <c r="OTP13" s="190"/>
      <c r="OTQ13" s="190"/>
      <c r="OTR13" s="190"/>
      <c r="OTS13" s="190"/>
      <c r="OTT13" s="190"/>
      <c r="OTU13" s="190"/>
      <c r="OTV13" s="190"/>
      <c r="OTW13" s="190"/>
      <c r="OTX13" s="190"/>
      <c r="OTY13" s="190"/>
      <c r="OTZ13" s="190"/>
      <c r="OUA13" s="190"/>
      <c r="OUB13" s="190"/>
      <c r="OUC13" s="190"/>
      <c r="OUD13" s="190"/>
      <c r="OUE13" s="190"/>
      <c r="OUF13" s="190"/>
      <c r="OUG13" s="190"/>
      <c r="OUH13" s="190"/>
      <c r="OUI13" s="190"/>
      <c r="OUJ13" s="190"/>
      <c r="OUK13" s="190"/>
      <c r="OUL13" s="190"/>
      <c r="OUM13" s="190"/>
      <c r="OUN13" s="190"/>
      <c r="OUO13" s="190"/>
      <c r="OUP13" s="190"/>
      <c r="OUQ13" s="190"/>
      <c r="OUR13" s="190"/>
      <c r="OUS13" s="190"/>
      <c r="OUT13" s="190"/>
      <c r="OUU13" s="190"/>
      <c r="OUV13" s="190"/>
      <c r="OUW13" s="190"/>
      <c r="OUX13" s="190"/>
      <c r="OUY13" s="190"/>
      <c r="OUZ13" s="190"/>
      <c r="OVA13" s="190"/>
      <c r="OVB13" s="190"/>
      <c r="OVC13" s="190"/>
      <c r="OVD13" s="190"/>
      <c r="OVE13" s="190"/>
      <c r="OVF13" s="190"/>
      <c r="OVG13" s="190"/>
      <c r="OVH13" s="190"/>
      <c r="OVI13" s="190"/>
      <c r="OVJ13" s="190"/>
      <c r="OVK13" s="190"/>
      <c r="OVL13" s="190"/>
      <c r="OVM13" s="190"/>
      <c r="OVN13" s="190"/>
      <c r="OVO13" s="190"/>
      <c r="OVP13" s="190"/>
      <c r="OVQ13" s="190"/>
      <c r="OVR13" s="190"/>
      <c r="OVS13" s="190"/>
      <c r="OVT13" s="190"/>
      <c r="OVU13" s="190"/>
      <c r="OVV13" s="190"/>
      <c r="OVW13" s="190"/>
      <c r="OVX13" s="190"/>
      <c r="OVY13" s="190"/>
      <c r="OVZ13" s="190"/>
      <c r="OWA13" s="190"/>
      <c r="OWB13" s="190"/>
      <c r="OWC13" s="190"/>
      <c r="OWD13" s="190"/>
      <c r="OWE13" s="190"/>
      <c r="OWF13" s="190"/>
      <c r="OWG13" s="190"/>
      <c r="OWH13" s="190"/>
      <c r="OWI13" s="190"/>
      <c r="OWJ13" s="190"/>
      <c r="OWK13" s="190"/>
      <c r="OWL13" s="190"/>
      <c r="OWM13" s="190"/>
      <c r="OWN13" s="190"/>
      <c r="OWO13" s="190"/>
      <c r="OWP13" s="190"/>
      <c r="OWQ13" s="190"/>
      <c r="OWR13" s="190"/>
      <c r="OWS13" s="190"/>
      <c r="OWT13" s="190"/>
      <c r="OWU13" s="190"/>
      <c r="OWV13" s="190"/>
      <c r="OWW13" s="190"/>
      <c r="OWX13" s="190"/>
      <c r="OWY13" s="190"/>
      <c r="OWZ13" s="190"/>
      <c r="OXA13" s="190"/>
      <c r="OXB13" s="190"/>
      <c r="OXC13" s="190"/>
      <c r="OXD13" s="190"/>
      <c r="OXE13" s="190"/>
      <c r="OXF13" s="190"/>
      <c r="OXG13" s="190"/>
      <c r="OXH13" s="190"/>
      <c r="OXI13" s="190"/>
      <c r="OXJ13" s="190"/>
      <c r="OXK13" s="190"/>
      <c r="OXL13" s="190"/>
      <c r="OXM13" s="190"/>
      <c r="OXN13" s="190"/>
      <c r="OXO13" s="190"/>
      <c r="OXP13" s="190"/>
      <c r="OXQ13" s="190"/>
      <c r="OXR13" s="190"/>
      <c r="OXS13" s="190"/>
      <c r="OXT13" s="190"/>
      <c r="OXU13" s="190"/>
      <c r="OXV13" s="190"/>
      <c r="OXW13" s="190"/>
      <c r="OXX13" s="190"/>
      <c r="OXY13" s="190"/>
      <c r="OXZ13" s="190"/>
      <c r="OYA13" s="190"/>
      <c r="OYB13" s="190"/>
      <c r="OYC13" s="190"/>
      <c r="OYD13" s="190"/>
      <c r="OYE13" s="190"/>
      <c r="OYF13" s="190"/>
      <c r="OYG13" s="190"/>
      <c r="OYH13" s="190"/>
      <c r="OYI13" s="190"/>
      <c r="OYJ13" s="190"/>
      <c r="OYK13" s="190"/>
      <c r="OYL13" s="190"/>
      <c r="OYM13" s="190"/>
      <c r="OYN13" s="190"/>
      <c r="OYO13" s="190"/>
      <c r="OYP13" s="190"/>
      <c r="OYQ13" s="190"/>
      <c r="OYR13" s="190"/>
      <c r="OYS13" s="190"/>
      <c r="OYT13" s="190"/>
      <c r="OYU13" s="190"/>
      <c r="OYV13" s="190"/>
      <c r="OYW13" s="190"/>
      <c r="OYX13" s="190"/>
      <c r="OYY13" s="190"/>
      <c r="OYZ13" s="190"/>
      <c r="OZA13" s="190"/>
      <c r="OZB13" s="190"/>
      <c r="OZC13" s="190"/>
      <c r="OZD13" s="190"/>
      <c r="OZE13" s="190"/>
      <c r="OZF13" s="190"/>
      <c r="OZG13" s="190"/>
      <c r="OZH13" s="190"/>
      <c r="OZI13" s="190"/>
      <c r="OZJ13" s="190"/>
      <c r="OZK13" s="190"/>
      <c r="OZL13" s="190"/>
      <c r="OZM13" s="190"/>
      <c r="OZN13" s="190"/>
      <c r="OZO13" s="190"/>
      <c r="OZP13" s="190"/>
      <c r="OZQ13" s="190"/>
      <c r="OZR13" s="190"/>
      <c r="OZS13" s="190"/>
      <c r="OZT13" s="190"/>
      <c r="OZU13" s="190"/>
      <c r="OZV13" s="190"/>
      <c r="OZW13" s="190"/>
      <c r="OZX13" s="190"/>
      <c r="OZY13" s="190"/>
      <c r="OZZ13" s="190"/>
      <c r="PAA13" s="190"/>
      <c r="PAB13" s="190"/>
      <c r="PAC13" s="190"/>
      <c r="PAD13" s="190"/>
      <c r="PAE13" s="190"/>
      <c r="PAF13" s="190"/>
      <c r="PAG13" s="190"/>
      <c r="PAH13" s="190"/>
      <c r="PAI13" s="190"/>
      <c r="PAJ13" s="190"/>
      <c r="PAK13" s="190"/>
      <c r="PAL13" s="190"/>
      <c r="PAM13" s="190"/>
      <c r="PAN13" s="190"/>
      <c r="PAO13" s="190"/>
      <c r="PAP13" s="190"/>
      <c r="PAQ13" s="190"/>
      <c r="PAR13" s="190"/>
      <c r="PAS13" s="190"/>
      <c r="PAT13" s="190"/>
      <c r="PAU13" s="190"/>
      <c r="PAV13" s="190"/>
      <c r="PAW13" s="190"/>
      <c r="PAX13" s="190"/>
      <c r="PAY13" s="190"/>
      <c r="PAZ13" s="190"/>
      <c r="PBA13" s="190"/>
      <c r="PBB13" s="190"/>
      <c r="PBC13" s="190"/>
      <c r="PBD13" s="190"/>
      <c r="PBE13" s="190"/>
      <c r="PBF13" s="190"/>
      <c r="PBG13" s="190"/>
      <c r="PBH13" s="190"/>
      <c r="PBI13" s="190"/>
      <c r="PBJ13" s="190"/>
      <c r="PBK13" s="190"/>
      <c r="PBL13" s="190"/>
      <c r="PBM13" s="190"/>
      <c r="PBN13" s="190"/>
      <c r="PBO13" s="190"/>
      <c r="PBP13" s="190"/>
      <c r="PBQ13" s="190"/>
      <c r="PBR13" s="190"/>
      <c r="PBS13" s="190"/>
      <c r="PBT13" s="190"/>
      <c r="PBU13" s="190"/>
      <c r="PBV13" s="190"/>
      <c r="PBW13" s="190"/>
      <c r="PBX13" s="190"/>
      <c r="PBY13" s="190"/>
      <c r="PBZ13" s="190"/>
      <c r="PCA13" s="190"/>
      <c r="PCB13" s="190"/>
      <c r="PCC13" s="190"/>
      <c r="PCD13" s="190"/>
      <c r="PCE13" s="190"/>
      <c r="PCF13" s="190"/>
      <c r="PCG13" s="190"/>
      <c r="PCH13" s="190"/>
      <c r="PCI13" s="190"/>
      <c r="PCJ13" s="190"/>
      <c r="PCK13" s="190"/>
      <c r="PCL13" s="190"/>
      <c r="PCM13" s="190"/>
      <c r="PCN13" s="190"/>
      <c r="PCO13" s="190"/>
      <c r="PCP13" s="190"/>
      <c r="PCQ13" s="190"/>
      <c r="PCR13" s="190"/>
      <c r="PCS13" s="190"/>
      <c r="PCT13" s="190"/>
      <c r="PCU13" s="190"/>
      <c r="PCV13" s="190"/>
      <c r="PCW13" s="190"/>
      <c r="PCX13" s="190"/>
      <c r="PCY13" s="190"/>
      <c r="PCZ13" s="190"/>
      <c r="PDA13" s="190"/>
      <c r="PDB13" s="190"/>
      <c r="PDC13" s="190"/>
      <c r="PDD13" s="190"/>
      <c r="PDE13" s="190"/>
      <c r="PDF13" s="190"/>
      <c r="PDG13" s="190"/>
      <c r="PDH13" s="190"/>
      <c r="PDI13" s="190"/>
      <c r="PDJ13" s="190"/>
      <c r="PDK13" s="190"/>
      <c r="PDL13" s="190"/>
      <c r="PDM13" s="190"/>
      <c r="PDN13" s="190"/>
      <c r="PDO13" s="190"/>
      <c r="PDP13" s="190"/>
      <c r="PDQ13" s="190"/>
      <c r="PDR13" s="190"/>
      <c r="PDS13" s="190"/>
      <c r="PDT13" s="190"/>
      <c r="PDU13" s="190"/>
      <c r="PDV13" s="190"/>
      <c r="PDW13" s="190"/>
      <c r="PDX13" s="190"/>
      <c r="PDY13" s="190"/>
      <c r="PDZ13" s="190"/>
      <c r="PEA13" s="190"/>
      <c r="PEB13" s="190"/>
      <c r="PEC13" s="190"/>
      <c r="PED13" s="190"/>
      <c r="PEE13" s="190"/>
      <c r="PEF13" s="190"/>
      <c r="PEG13" s="190"/>
      <c r="PEH13" s="190"/>
      <c r="PEI13" s="190"/>
      <c r="PEJ13" s="190"/>
      <c r="PEK13" s="190"/>
      <c r="PEL13" s="190"/>
      <c r="PEM13" s="190"/>
      <c r="PEN13" s="190"/>
      <c r="PEO13" s="190"/>
      <c r="PEP13" s="190"/>
      <c r="PEQ13" s="190"/>
      <c r="PER13" s="190"/>
      <c r="PES13" s="190"/>
      <c r="PET13" s="190"/>
      <c r="PEU13" s="190"/>
      <c r="PEV13" s="190"/>
      <c r="PEW13" s="190"/>
      <c r="PEX13" s="190"/>
      <c r="PEY13" s="190"/>
      <c r="PEZ13" s="190"/>
      <c r="PFA13" s="190"/>
      <c r="PFB13" s="190"/>
      <c r="PFC13" s="190"/>
      <c r="PFD13" s="190"/>
      <c r="PFE13" s="190"/>
      <c r="PFF13" s="190"/>
      <c r="PFG13" s="190"/>
      <c r="PFH13" s="190"/>
      <c r="PFI13" s="190"/>
      <c r="PFJ13" s="190"/>
      <c r="PFK13" s="190"/>
      <c r="PFL13" s="190"/>
      <c r="PFM13" s="190"/>
      <c r="PFN13" s="190"/>
      <c r="PFO13" s="190"/>
      <c r="PFP13" s="190"/>
      <c r="PFQ13" s="190"/>
      <c r="PFR13" s="190"/>
      <c r="PFS13" s="190"/>
      <c r="PFT13" s="190"/>
      <c r="PFU13" s="190"/>
      <c r="PFV13" s="190"/>
      <c r="PFW13" s="190"/>
      <c r="PFX13" s="190"/>
      <c r="PFY13" s="190"/>
      <c r="PFZ13" s="190"/>
      <c r="PGA13" s="190"/>
      <c r="PGB13" s="190"/>
      <c r="PGC13" s="190"/>
      <c r="PGD13" s="190"/>
      <c r="PGE13" s="190"/>
      <c r="PGF13" s="190"/>
      <c r="PGG13" s="190"/>
      <c r="PGH13" s="190"/>
      <c r="PGI13" s="190"/>
      <c r="PGJ13" s="190"/>
      <c r="PGK13" s="190"/>
      <c r="PGL13" s="190"/>
      <c r="PGM13" s="190"/>
      <c r="PGN13" s="190"/>
      <c r="PGO13" s="190"/>
      <c r="PGP13" s="190"/>
      <c r="PGQ13" s="190"/>
      <c r="PGR13" s="190"/>
      <c r="PGS13" s="190"/>
      <c r="PGT13" s="190"/>
      <c r="PGU13" s="190"/>
      <c r="PGV13" s="190"/>
      <c r="PGW13" s="190"/>
      <c r="PGX13" s="190"/>
      <c r="PGY13" s="190"/>
      <c r="PGZ13" s="190"/>
      <c r="PHA13" s="190"/>
      <c r="PHB13" s="190"/>
      <c r="PHC13" s="190"/>
      <c r="PHD13" s="190"/>
      <c r="PHE13" s="190"/>
      <c r="PHF13" s="190"/>
      <c r="PHG13" s="190"/>
      <c r="PHH13" s="190"/>
      <c r="PHI13" s="190"/>
      <c r="PHJ13" s="190"/>
      <c r="PHK13" s="190"/>
      <c r="PHL13" s="190"/>
      <c r="PHM13" s="190"/>
      <c r="PHN13" s="190"/>
      <c r="PHO13" s="190"/>
      <c r="PHP13" s="190"/>
      <c r="PHQ13" s="190"/>
      <c r="PHR13" s="190"/>
      <c r="PHS13" s="190"/>
      <c r="PHT13" s="190"/>
      <c r="PHU13" s="190"/>
      <c r="PHV13" s="190"/>
      <c r="PHW13" s="190"/>
      <c r="PHX13" s="190"/>
      <c r="PHY13" s="190"/>
      <c r="PHZ13" s="190"/>
      <c r="PIA13" s="190"/>
      <c r="PIB13" s="190"/>
      <c r="PIC13" s="190"/>
      <c r="PID13" s="190"/>
      <c r="PIE13" s="190"/>
      <c r="PIF13" s="190"/>
      <c r="PIG13" s="190"/>
      <c r="PIH13" s="190"/>
      <c r="PII13" s="190"/>
      <c r="PIJ13" s="190"/>
      <c r="PIK13" s="190"/>
      <c r="PIL13" s="190"/>
      <c r="PIM13" s="190"/>
      <c r="PIN13" s="190"/>
      <c r="PIO13" s="190"/>
      <c r="PIP13" s="190"/>
      <c r="PIQ13" s="190"/>
      <c r="PIR13" s="190"/>
      <c r="PIS13" s="190"/>
      <c r="PIT13" s="190"/>
      <c r="PIU13" s="190"/>
      <c r="PIV13" s="190"/>
      <c r="PIW13" s="190"/>
      <c r="PIX13" s="190"/>
      <c r="PIY13" s="190"/>
      <c r="PIZ13" s="190"/>
      <c r="PJA13" s="190"/>
      <c r="PJB13" s="190"/>
      <c r="PJC13" s="190"/>
      <c r="PJD13" s="190"/>
      <c r="PJE13" s="190"/>
      <c r="PJF13" s="190"/>
      <c r="PJG13" s="190"/>
      <c r="PJH13" s="190"/>
      <c r="PJI13" s="190"/>
      <c r="PJJ13" s="190"/>
      <c r="PJK13" s="190"/>
      <c r="PJL13" s="190"/>
      <c r="PJM13" s="190"/>
      <c r="PJN13" s="190"/>
      <c r="PJO13" s="190"/>
      <c r="PJP13" s="190"/>
      <c r="PJQ13" s="190"/>
      <c r="PJR13" s="190"/>
      <c r="PJS13" s="190"/>
      <c r="PJT13" s="190"/>
      <c r="PJU13" s="190"/>
      <c r="PJV13" s="190"/>
      <c r="PJW13" s="190"/>
      <c r="PJX13" s="190"/>
      <c r="PJY13" s="190"/>
      <c r="PJZ13" s="190"/>
      <c r="PKA13" s="190"/>
      <c r="PKB13" s="190"/>
      <c r="PKC13" s="190"/>
      <c r="PKD13" s="190"/>
      <c r="PKE13" s="190"/>
      <c r="PKF13" s="190"/>
      <c r="PKG13" s="190"/>
      <c r="PKH13" s="190"/>
      <c r="PKI13" s="190"/>
      <c r="PKJ13" s="190"/>
      <c r="PKK13" s="190"/>
      <c r="PKL13" s="190"/>
      <c r="PKM13" s="190"/>
      <c r="PKN13" s="190"/>
      <c r="PKO13" s="190"/>
      <c r="PKP13" s="190"/>
      <c r="PKQ13" s="190"/>
      <c r="PKR13" s="190"/>
      <c r="PKS13" s="190"/>
      <c r="PKT13" s="190"/>
      <c r="PKU13" s="190"/>
      <c r="PKV13" s="190"/>
      <c r="PKW13" s="190"/>
      <c r="PKX13" s="190"/>
      <c r="PKY13" s="190"/>
      <c r="PKZ13" s="190"/>
      <c r="PLA13" s="190"/>
      <c r="PLB13" s="190"/>
      <c r="PLC13" s="190"/>
      <c r="PLD13" s="190"/>
      <c r="PLE13" s="190"/>
      <c r="PLF13" s="190"/>
      <c r="PLG13" s="190"/>
      <c r="PLH13" s="190"/>
      <c r="PLI13" s="190"/>
      <c r="PLJ13" s="190"/>
      <c r="PLK13" s="190"/>
      <c r="PLL13" s="190"/>
      <c r="PLM13" s="190"/>
      <c r="PLN13" s="190"/>
      <c r="PLO13" s="190"/>
      <c r="PLP13" s="190"/>
      <c r="PLQ13" s="190"/>
      <c r="PLR13" s="190"/>
      <c r="PLS13" s="190"/>
      <c r="PLT13" s="190"/>
      <c r="PLU13" s="190"/>
      <c r="PLV13" s="190"/>
      <c r="PLW13" s="190"/>
      <c r="PLX13" s="190"/>
      <c r="PLY13" s="190"/>
      <c r="PLZ13" s="190"/>
      <c r="PMA13" s="190"/>
      <c r="PMB13" s="190"/>
      <c r="PMC13" s="190"/>
      <c r="PMD13" s="190"/>
      <c r="PME13" s="190"/>
      <c r="PMF13" s="190"/>
      <c r="PMG13" s="190"/>
      <c r="PMH13" s="190"/>
      <c r="PMI13" s="190"/>
      <c r="PMJ13" s="190"/>
      <c r="PMK13" s="190"/>
      <c r="PML13" s="190"/>
      <c r="PMM13" s="190"/>
      <c r="PMN13" s="190"/>
      <c r="PMO13" s="190"/>
      <c r="PMP13" s="190"/>
      <c r="PMQ13" s="190"/>
      <c r="PMR13" s="190"/>
      <c r="PMS13" s="190"/>
      <c r="PMT13" s="190"/>
      <c r="PMU13" s="190"/>
      <c r="PMV13" s="190"/>
      <c r="PMW13" s="190"/>
      <c r="PMX13" s="190"/>
      <c r="PMY13" s="190"/>
      <c r="PMZ13" s="190"/>
      <c r="PNA13" s="190"/>
      <c r="PNB13" s="190"/>
      <c r="PNC13" s="190"/>
      <c r="PND13" s="190"/>
      <c r="PNE13" s="190"/>
      <c r="PNF13" s="190"/>
      <c r="PNG13" s="190"/>
      <c r="PNH13" s="190"/>
      <c r="PNI13" s="190"/>
      <c r="PNJ13" s="190"/>
      <c r="PNK13" s="190"/>
      <c r="PNL13" s="190"/>
      <c r="PNM13" s="190"/>
      <c r="PNN13" s="190"/>
      <c r="PNO13" s="190"/>
      <c r="PNP13" s="190"/>
      <c r="PNQ13" s="190"/>
      <c r="PNR13" s="190"/>
      <c r="PNS13" s="190"/>
      <c r="PNT13" s="190"/>
      <c r="PNU13" s="190"/>
      <c r="PNV13" s="190"/>
      <c r="PNW13" s="190"/>
      <c r="PNX13" s="190"/>
      <c r="PNY13" s="190"/>
      <c r="PNZ13" s="190"/>
      <c r="POA13" s="190"/>
      <c r="POB13" s="190"/>
      <c r="POC13" s="190"/>
      <c r="POD13" s="190"/>
      <c r="POE13" s="190"/>
      <c r="POF13" s="190"/>
      <c r="POG13" s="190"/>
      <c r="POH13" s="190"/>
      <c r="POI13" s="190"/>
      <c r="POJ13" s="190"/>
      <c r="POK13" s="190"/>
      <c r="POL13" s="190"/>
      <c r="POM13" s="190"/>
      <c r="PON13" s="190"/>
      <c r="POO13" s="190"/>
      <c r="POP13" s="190"/>
      <c r="POQ13" s="190"/>
      <c r="POR13" s="190"/>
      <c r="POS13" s="190"/>
      <c r="POT13" s="190"/>
      <c r="POU13" s="190"/>
      <c r="POV13" s="190"/>
      <c r="POW13" s="190"/>
      <c r="POX13" s="190"/>
      <c r="POY13" s="190"/>
      <c r="POZ13" s="190"/>
      <c r="PPA13" s="190"/>
      <c r="PPB13" s="190"/>
      <c r="PPC13" s="190"/>
      <c r="PPD13" s="190"/>
      <c r="PPE13" s="190"/>
      <c r="PPF13" s="190"/>
      <c r="PPG13" s="190"/>
      <c r="PPH13" s="190"/>
      <c r="PPI13" s="190"/>
      <c r="PPJ13" s="190"/>
      <c r="PPK13" s="190"/>
      <c r="PPL13" s="190"/>
      <c r="PPM13" s="190"/>
      <c r="PPN13" s="190"/>
      <c r="PPO13" s="190"/>
      <c r="PPP13" s="190"/>
      <c r="PPQ13" s="190"/>
      <c r="PPR13" s="190"/>
      <c r="PPS13" s="190"/>
      <c r="PPT13" s="190"/>
      <c r="PPU13" s="190"/>
      <c r="PPV13" s="190"/>
      <c r="PPW13" s="190"/>
      <c r="PPX13" s="190"/>
      <c r="PPY13" s="190"/>
      <c r="PPZ13" s="190"/>
      <c r="PQA13" s="190"/>
      <c r="PQB13" s="190"/>
      <c r="PQC13" s="190"/>
      <c r="PQD13" s="190"/>
      <c r="PQE13" s="190"/>
      <c r="PQF13" s="190"/>
      <c r="PQG13" s="190"/>
      <c r="PQH13" s="190"/>
      <c r="PQI13" s="190"/>
      <c r="PQJ13" s="190"/>
      <c r="PQK13" s="190"/>
      <c r="PQL13" s="190"/>
      <c r="PQM13" s="190"/>
      <c r="PQN13" s="190"/>
      <c r="PQO13" s="190"/>
      <c r="PQP13" s="190"/>
      <c r="PQQ13" s="190"/>
      <c r="PQR13" s="190"/>
      <c r="PQS13" s="190"/>
      <c r="PQT13" s="190"/>
      <c r="PQU13" s="190"/>
      <c r="PQV13" s="190"/>
      <c r="PQW13" s="190"/>
      <c r="PQX13" s="190"/>
      <c r="PQY13" s="190"/>
      <c r="PQZ13" s="190"/>
      <c r="PRA13" s="190"/>
      <c r="PRB13" s="190"/>
      <c r="PRC13" s="190"/>
      <c r="PRD13" s="190"/>
      <c r="PRE13" s="190"/>
      <c r="PRF13" s="190"/>
      <c r="PRG13" s="190"/>
      <c r="PRH13" s="190"/>
      <c r="PRI13" s="190"/>
      <c r="PRJ13" s="190"/>
      <c r="PRK13" s="190"/>
      <c r="PRL13" s="190"/>
      <c r="PRM13" s="190"/>
      <c r="PRN13" s="190"/>
      <c r="PRO13" s="190"/>
      <c r="PRP13" s="190"/>
      <c r="PRQ13" s="190"/>
      <c r="PRR13" s="190"/>
      <c r="PRS13" s="190"/>
      <c r="PRT13" s="190"/>
      <c r="PRU13" s="190"/>
      <c r="PRV13" s="190"/>
      <c r="PRW13" s="190"/>
      <c r="PRX13" s="190"/>
      <c r="PRY13" s="190"/>
      <c r="PRZ13" s="190"/>
      <c r="PSA13" s="190"/>
      <c r="PSB13" s="190"/>
      <c r="PSC13" s="190"/>
      <c r="PSD13" s="190"/>
      <c r="PSE13" s="190"/>
      <c r="PSF13" s="190"/>
      <c r="PSG13" s="190"/>
      <c r="PSH13" s="190"/>
      <c r="PSI13" s="190"/>
      <c r="PSJ13" s="190"/>
      <c r="PSK13" s="190"/>
      <c r="PSL13" s="190"/>
      <c r="PSM13" s="190"/>
      <c r="PSN13" s="190"/>
      <c r="PSO13" s="190"/>
      <c r="PSP13" s="190"/>
      <c r="PSQ13" s="190"/>
      <c r="PSR13" s="190"/>
      <c r="PSS13" s="190"/>
      <c r="PST13" s="190"/>
      <c r="PSU13" s="190"/>
      <c r="PSV13" s="190"/>
      <c r="PSW13" s="190"/>
      <c r="PSX13" s="190"/>
      <c r="PSY13" s="190"/>
      <c r="PSZ13" s="190"/>
      <c r="PTA13" s="190"/>
      <c r="PTB13" s="190"/>
      <c r="PTC13" s="190"/>
      <c r="PTD13" s="190"/>
      <c r="PTE13" s="190"/>
      <c r="PTF13" s="190"/>
      <c r="PTG13" s="190"/>
      <c r="PTH13" s="190"/>
      <c r="PTI13" s="190"/>
      <c r="PTJ13" s="190"/>
      <c r="PTK13" s="190"/>
      <c r="PTL13" s="190"/>
      <c r="PTM13" s="190"/>
      <c r="PTN13" s="190"/>
      <c r="PTO13" s="190"/>
      <c r="PTP13" s="190"/>
      <c r="PTQ13" s="190"/>
      <c r="PTR13" s="190"/>
      <c r="PTS13" s="190"/>
      <c r="PTT13" s="190"/>
      <c r="PTU13" s="190"/>
      <c r="PTV13" s="190"/>
      <c r="PTW13" s="190"/>
      <c r="PTX13" s="190"/>
      <c r="PTY13" s="190"/>
      <c r="PTZ13" s="190"/>
      <c r="PUA13" s="190"/>
      <c r="PUB13" s="190"/>
      <c r="PUC13" s="190"/>
      <c r="PUD13" s="190"/>
      <c r="PUE13" s="190"/>
      <c r="PUF13" s="190"/>
      <c r="PUG13" s="190"/>
      <c r="PUH13" s="190"/>
      <c r="PUI13" s="190"/>
      <c r="PUJ13" s="190"/>
      <c r="PUK13" s="190"/>
      <c r="PUL13" s="190"/>
      <c r="PUM13" s="190"/>
      <c r="PUN13" s="190"/>
      <c r="PUO13" s="190"/>
      <c r="PUP13" s="190"/>
      <c r="PUQ13" s="190"/>
      <c r="PUR13" s="190"/>
      <c r="PUS13" s="190"/>
      <c r="PUT13" s="190"/>
      <c r="PUU13" s="190"/>
      <c r="PUV13" s="190"/>
      <c r="PUW13" s="190"/>
      <c r="PUX13" s="190"/>
      <c r="PUY13" s="190"/>
      <c r="PUZ13" s="190"/>
      <c r="PVA13" s="190"/>
      <c r="PVB13" s="190"/>
      <c r="PVC13" s="190"/>
      <c r="PVD13" s="190"/>
      <c r="PVE13" s="190"/>
      <c r="PVF13" s="190"/>
      <c r="PVG13" s="190"/>
      <c r="PVH13" s="190"/>
      <c r="PVI13" s="190"/>
      <c r="PVJ13" s="190"/>
      <c r="PVK13" s="190"/>
      <c r="PVL13" s="190"/>
      <c r="PVM13" s="190"/>
      <c r="PVN13" s="190"/>
      <c r="PVO13" s="190"/>
      <c r="PVP13" s="190"/>
      <c r="PVQ13" s="190"/>
      <c r="PVR13" s="190"/>
      <c r="PVS13" s="190"/>
      <c r="PVT13" s="190"/>
      <c r="PVU13" s="190"/>
      <c r="PVV13" s="190"/>
      <c r="PVW13" s="190"/>
      <c r="PVX13" s="190"/>
      <c r="PVY13" s="190"/>
      <c r="PVZ13" s="190"/>
      <c r="PWA13" s="190"/>
      <c r="PWB13" s="190"/>
      <c r="PWC13" s="190"/>
      <c r="PWD13" s="190"/>
      <c r="PWE13" s="190"/>
      <c r="PWF13" s="190"/>
      <c r="PWG13" s="190"/>
      <c r="PWH13" s="190"/>
      <c r="PWI13" s="190"/>
      <c r="PWJ13" s="190"/>
      <c r="PWK13" s="190"/>
      <c r="PWL13" s="190"/>
      <c r="PWM13" s="190"/>
      <c r="PWN13" s="190"/>
      <c r="PWO13" s="190"/>
      <c r="PWP13" s="190"/>
      <c r="PWQ13" s="190"/>
      <c r="PWR13" s="190"/>
      <c r="PWS13" s="190"/>
      <c r="PWT13" s="190"/>
      <c r="PWU13" s="190"/>
      <c r="PWV13" s="190"/>
      <c r="PWW13" s="190"/>
      <c r="PWX13" s="190"/>
      <c r="PWY13" s="190"/>
      <c r="PWZ13" s="190"/>
      <c r="PXA13" s="190"/>
      <c r="PXB13" s="190"/>
      <c r="PXC13" s="190"/>
      <c r="PXD13" s="190"/>
      <c r="PXE13" s="190"/>
      <c r="PXF13" s="190"/>
      <c r="PXG13" s="190"/>
      <c r="PXH13" s="190"/>
      <c r="PXI13" s="190"/>
      <c r="PXJ13" s="190"/>
      <c r="PXK13" s="190"/>
      <c r="PXL13" s="190"/>
      <c r="PXM13" s="190"/>
      <c r="PXN13" s="190"/>
      <c r="PXO13" s="190"/>
      <c r="PXP13" s="190"/>
      <c r="PXQ13" s="190"/>
      <c r="PXR13" s="190"/>
      <c r="PXS13" s="190"/>
      <c r="PXT13" s="190"/>
      <c r="PXU13" s="190"/>
      <c r="PXV13" s="190"/>
      <c r="PXW13" s="190"/>
      <c r="PXX13" s="190"/>
      <c r="PXY13" s="190"/>
      <c r="PXZ13" s="190"/>
      <c r="PYA13" s="190"/>
      <c r="PYB13" s="190"/>
      <c r="PYC13" s="190"/>
      <c r="PYD13" s="190"/>
      <c r="PYE13" s="190"/>
      <c r="PYF13" s="190"/>
      <c r="PYG13" s="190"/>
      <c r="PYH13" s="190"/>
      <c r="PYI13" s="190"/>
      <c r="PYJ13" s="190"/>
      <c r="PYK13" s="190"/>
      <c r="PYL13" s="190"/>
      <c r="PYM13" s="190"/>
      <c r="PYN13" s="190"/>
      <c r="PYO13" s="190"/>
      <c r="PYP13" s="190"/>
      <c r="PYQ13" s="190"/>
      <c r="PYR13" s="190"/>
      <c r="PYS13" s="190"/>
      <c r="PYT13" s="190"/>
      <c r="PYU13" s="190"/>
      <c r="PYV13" s="190"/>
      <c r="PYW13" s="190"/>
      <c r="PYX13" s="190"/>
      <c r="PYY13" s="190"/>
      <c r="PYZ13" s="190"/>
      <c r="PZA13" s="190"/>
      <c r="PZB13" s="190"/>
      <c r="PZC13" s="190"/>
      <c r="PZD13" s="190"/>
      <c r="PZE13" s="190"/>
      <c r="PZF13" s="190"/>
      <c r="PZG13" s="190"/>
      <c r="PZH13" s="190"/>
      <c r="PZI13" s="190"/>
      <c r="PZJ13" s="190"/>
      <c r="PZK13" s="190"/>
      <c r="PZL13" s="190"/>
      <c r="PZM13" s="190"/>
      <c r="PZN13" s="190"/>
      <c r="PZO13" s="190"/>
      <c r="PZP13" s="190"/>
      <c r="PZQ13" s="190"/>
      <c r="PZR13" s="190"/>
      <c r="PZS13" s="190"/>
      <c r="PZT13" s="190"/>
      <c r="PZU13" s="190"/>
      <c r="PZV13" s="190"/>
      <c r="PZW13" s="190"/>
      <c r="PZX13" s="190"/>
      <c r="PZY13" s="190"/>
      <c r="PZZ13" s="190"/>
      <c r="QAA13" s="190"/>
      <c r="QAB13" s="190"/>
      <c r="QAC13" s="190"/>
      <c r="QAD13" s="190"/>
      <c r="QAE13" s="190"/>
      <c r="QAF13" s="190"/>
      <c r="QAG13" s="190"/>
      <c r="QAH13" s="190"/>
      <c r="QAI13" s="190"/>
      <c r="QAJ13" s="190"/>
      <c r="QAK13" s="190"/>
      <c r="QAL13" s="190"/>
      <c r="QAM13" s="190"/>
      <c r="QAN13" s="190"/>
      <c r="QAO13" s="190"/>
      <c r="QAP13" s="190"/>
      <c r="QAQ13" s="190"/>
      <c r="QAR13" s="190"/>
      <c r="QAS13" s="190"/>
      <c r="QAT13" s="190"/>
      <c r="QAU13" s="190"/>
      <c r="QAV13" s="190"/>
      <c r="QAW13" s="190"/>
      <c r="QAX13" s="190"/>
      <c r="QAY13" s="190"/>
      <c r="QAZ13" s="190"/>
      <c r="QBA13" s="190"/>
      <c r="QBB13" s="190"/>
      <c r="QBC13" s="190"/>
      <c r="QBD13" s="190"/>
      <c r="QBE13" s="190"/>
      <c r="QBF13" s="190"/>
      <c r="QBG13" s="190"/>
      <c r="QBH13" s="190"/>
      <c r="QBI13" s="190"/>
      <c r="QBJ13" s="190"/>
      <c r="QBK13" s="190"/>
      <c r="QBL13" s="190"/>
      <c r="QBM13" s="190"/>
      <c r="QBN13" s="190"/>
      <c r="QBO13" s="190"/>
      <c r="QBP13" s="190"/>
      <c r="QBQ13" s="190"/>
      <c r="QBR13" s="190"/>
      <c r="QBS13" s="190"/>
      <c r="QBT13" s="190"/>
      <c r="QBU13" s="190"/>
      <c r="QBV13" s="190"/>
      <c r="QBW13" s="190"/>
      <c r="QBX13" s="190"/>
      <c r="QBY13" s="190"/>
      <c r="QBZ13" s="190"/>
      <c r="QCA13" s="190"/>
      <c r="QCB13" s="190"/>
      <c r="QCC13" s="190"/>
      <c r="QCD13" s="190"/>
      <c r="QCE13" s="190"/>
      <c r="QCF13" s="190"/>
      <c r="QCG13" s="190"/>
      <c r="QCH13" s="190"/>
      <c r="QCI13" s="190"/>
      <c r="QCJ13" s="190"/>
      <c r="QCK13" s="190"/>
      <c r="QCL13" s="190"/>
      <c r="QCM13" s="190"/>
      <c r="QCN13" s="190"/>
      <c r="QCO13" s="190"/>
      <c r="QCP13" s="190"/>
      <c r="QCQ13" s="190"/>
      <c r="QCR13" s="190"/>
      <c r="QCS13" s="190"/>
      <c r="QCT13" s="190"/>
      <c r="QCU13" s="190"/>
      <c r="QCV13" s="190"/>
      <c r="QCW13" s="190"/>
      <c r="QCX13" s="190"/>
      <c r="QCY13" s="190"/>
      <c r="QCZ13" s="190"/>
      <c r="QDA13" s="190"/>
      <c r="QDB13" s="190"/>
      <c r="QDC13" s="190"/>
      <c r="QDD13" s="190"/>
      <c r="QDE13" s="190"/>
      <c r="QDF13" s="190"/>
      <c r="QDG13" s="190"/>
      <c r="QDH13" s="190"/>
      <c r="QDI13" s="190"/>
      <c r="QDJ13" s="190"/>
      <c r="QDK13" s="190"/>
      <c r="QDL13" s="190"/>
      <c r="QDM13" s="190"/>
      <c r="QDN13" s="190"/>
      <c r="QDO13" s="190"/>
      <c r="QDP13" s="190"/>
      <c r="QDQ13" s="190"/>
      <c r="QDR13" s="190"/>
      <c r="QDS13" s="190"/>
      <c r="QDT13" s="190"/>
      <c r="QDU13" s="190"/>
      <c r="QDV13" s="190"/>
      <c r="QDW13" s="190"/>
      <c r="QDX13" s="190"/>
      <c r="QDY13" s="190"/>
      <c r="QDZ13" s="190"/>
      <c r="QEA13" s="190"/>
      <c r="QEB13" s="190"/>
      <c r="QEC13" s="190"/>
      <c r="QED13" s="190"/>
      <c r="QEE13" s="190"/>
      <c r="QEF13" s="190"/>
      <c r="QEG13" s="190"/>
      <c r="QEH13" s="190"/>
      <c r="QEI13" s="190"/>
      <c r="QEJ13" s="190"/>
      <c r="QEK13" s="190"/>
      <c r="QEL13" s="190"/>
      <c r="QEM13" s="190"/>
      <c r="QEN13" s="190"/>
      <c r="QEO13" s="190"/>
      <c r="QEP13" s="190"/>
      <c r="QEQ13" s="190"/>
      <c r="QER13" s="190"/>
      <c r="QES13" s="190"/>
      <c r="QET13" s="190"/>
      <c r="QEU13" s="190"/>
      <c r="QEV13" s="190"/>
      <c r="QEW13" s="190"/>
      <c r="QEX13" s="190"/>
      <c r="QEY13" s="190"/>
      <c r="QEZ13" s="190"/>
      <c r="QFA13" s="190"/>
      <c r="QFB13" s="190"/>
      <c r="QFC13" s="190"/>
      <c r="QFD13" s="190"/>
      <c r="QFE13" s="190"/>
      <c r="QFF13" s="190"/>
      <c r="QFG13" s="190"/>
      <c r="QFH13" s="190"/>
      <c r="QFI13" s="190"/>
      <c r="QFJ13" s="190"/>
      <c r="QFK13" s="190"/>
      <c r="QFL13" s="190"/>
      <c r="QFM13" s="190"/>
      <c r="QFN13" s="190"/>
      <c r="QFO13" s="190"/>
      <c r="QFP13" s="190"/>
      <c r="QFQ13" s="190"/>
      <c r="QFR13" s="190"/>
      <c r="QFS13" s="190"/>
      <c r="QFT13" s="190"/>
      <c r="QFU13" s="190"/>
      <c r="QFV13" s="190"/>
      <c r="QFW13" s="190"/>
      <c r="QFX13" s="190"/>
      <c r="QFY13" s="190"/>
      <c r="QFZ13" s="190"/>
      <c r="QGA13" s="190"/>
      <c r="QGB13" s="190"/>
      <c r="QGC13" s="190"/>
      <c r="QGD13" s="190"/>
      <c r="QGE13" s="190"/>
      <c r="QGF13" s="190"/>
      <c r="QGG13" s="190"/>
      <c r="QGH13" s="190"/>
      <c r="QGI13" s="190"/>
      <c r="QGJ13" s="190"/>
      <c r="QGK13" s="190"/>
      <c r="QGL13" s="190"/>
      <c r="QGM13" s="190"/>
      <c r="QGN13" s="190"/>
      <c r="QGO13" s="190"/>
      <c r="QGP13" s="190"/>
      <c r="QGQ13" s="190"/>
      <c r="QGR13" s="190"/>
      <c r="QGS13" s="190"/>
      <c r="QGT13" s="190"/>
      <c r="QGU13" s="190"/>
      <c r="QGV13" s="190"/>
      <c r="QGW13" s="190"/>
      <c r="QGX13" s="190"/>
      <c r="QGY13" s="190"/>
      <c r="QGZ13" s="190"/>
      <c r="QHA13" s="190"/>
      <c r="QHB13" s="190"/>
      <c r="QHC13" s="190"/>
      <c r="QHD13" s="190"/>
      <c r="QHE13" s="190"/>
      <c r="QHF13" s="190"/>
      <c r="QHG13" s="190"/>
      <c r="QHH13" s="190"/>
      <c r="QHI13" s="190"/>
      <c r="QHJ13" s="190"/>
      <c r="QHK13" s="190"/>
      <c r="QHL13" s="190"/>
      <c r="QHM13" s="190"/>
      <c r="QHN13" s="190"/>
      <c r="QHO13" s="190"/>
      <c r="QHP13" s="190"/>
      <c r="QHQ13" s="190"/>
      <c r="QHR13" s="190"/>
      <c r="QHS13" s="190"/>
      <c r="QHT13" s="190"/>
      <c r="QHU13" s="190"/>
      <c r="QHV13" s="190"/>
      <c r="QHW13" s="190"/>
      <c r="QHX13" s="190"/>
      <c r="QHY13" s="190"/>
      <c r="QHZ13" s="190"/>
      <c r="QIA13" s="190"/>
      <c r="QIB13" s="190"/>
      <c r="QIC13" s="190"/>
      <c r="QID13" s="190"/>
      <c r="QIE13" s="190"/>
      <c r="QIF13" s="190"/>
      <c r="QIG13" s="190"/>
      <c r="QIH13" s="190"/>
      <c r="QII13" s="190"/>
      <c r="QIJ13" s="190"/>
      <c r="QIK13" s="190"/>
      <c r="QIL13" s="190"/>
      <c r="QIM13" s="190"/>
      <c r="QIN13" s="190"/>
      <c r="QIO13" s="190"/>
      <c r="QIP13" s="190"/>
      <c r="QIQ13" s="190"/>
      <c r="QIR13" s="190"/>
      <c r="QIS13" s="190"/>
      <c r="QIT13" s="190"/>
      <c r="QIU13" s="190"/>
      <c r="QIV13" s="190"/>
      <c r="QIW13" s="190"/>
      <c r="QIX13" s="190"/>
      <c r="QIY13" s="190"/>
      <c r="QIZ13" s="190"/>
      <c r="QJA13" s="190"/>
      <c r="QJB13" s="190"/>
      <c r="QJC13" s="190"/>
      <c r="QJD13" s="190"/>
      <c r="QJE13" s="190"/>
      <c r="QJF13" s="190"/>
      <c r="QJG13" s="190"/>
      <c r="QJH13" s="190"/>
      <c r="QJI13" s="190"/>
      <c r="QJJ13" s="190"/>
      <c r="QJK13" s="190"/>
      <c r="QJL13" s="190"/>
      <c r="QJM13" s="190"/>
      <c r="QJN13" s="190"/>
      <c r="QJO13" s="190"/>
      <c r="QJP13" s="190"/>
      <c r="QJQ13" s="190"/>
      <c r="QJR13" s="190"/>
      <c r="QJS13" s="190"/>
      <c r="QJT13" s="190"/>
      <c r="QJU13" s="190"/>
      <c r="QJV13" s="190"/>
      <c r="QJW13" s="190"/>
      <c r="QJX13" s="190"/>
      <c r="QJY13" s="190"/>
      <c r="QJZ13" s="190"/>
      <c r="QKA13" s="190"/>
      <c r="QKB13" s="190"/>
      <c r="QKC13" s="190"/>
      <c r="QKD13" s="190"/>
      <c r="QKE13" s="190"/>
      <c r="QKF13" s="190"/>
      <c r="QKG13" s="190"/>
      <c r="QKH13" s="190"/>
      <c r="QKI13" s="190"/>
      <c r="QKJ13" s="190"/>
      <c r="QKK13" s="190"/>
      <c r="QKL13" s="190"/>
      <c r="QKM13" s="190"/>
      <c r="QKN13" s="190"/>
      <c r="QKO13" s="190"/>
      <c r="QKP13" s="190"/>
      <c r="QKQ13" s="190"/>
      <c r="QKR13" s="190"/>
      <c r="QKS13" s="190"/>
      <c r="QKT13" s="190"/>
      <c r="QKU13" s="190"/>
      <c r="QKV13" s="190"/>
      <c r="QKW13" s="190"/>
      <c r="QKX13" s="190"/>
      <c r="QKY13" s="190"/>
      <c r="QKZ13" s="190"/>
      <c r="QLA13" s="190"/>
      <c r="QLB13" s="190"/>
      <c r="QLC13" s="190"/>
      <c r="QLD13" s="190"/>
      <c r="QLE13" s="190"/>
      <c r="QLF13" s="190"/>
      <c r="QLG13" s="190"/>
      <c r="QLH13" s="190"/>
      <c r="QLI13" s="190"/>
      <c r="QLJ13" s="190"/>
      <c r="QLK13" s="190"/>
      <c r="QLL13" s="190"/>
      <c r="QLM13" s="190"/>
      <c r="QLN13" s="190"/>
      <c r="QLO13" s="190"/>
      <c r="QLP13" s="190"/>
      <c r="QLQ13" s="190"/>
      <c r="QLR13" s="190"/>
      <c r="QLS13" s="190"/>
      <c r="QLT13" s="190"/>
      <c r="QLU13" s="190"/>
      <c r="QLV13" s="190"/>
      <c r="QLW13" s="190"/>
      <c r="QLX13" s="190"/>
      <c r="QLY13" s="190"/>
      <c r="QLZ13" s="190"/>
      <c r="QMA13" s="190"/>
      <c r="QMB13" s="190"/>
      <c r="QMC13" s="190"/>
      <c r="QMD13" s="190"/>
      <c r="QME13" s="190"/>
      <c r="QMF13" s="190"/>
      <c r="QMG13" s="190"/>
      <c r="QMH13" s="190"/>
      <c r="QMI13" s="190"/>
      <c r="QMJ13" s="190"/>
      <c r="QMK13" s="190"/>
      <c r="QML13" s="190"/>
      <c r="QMM13" s="190"/>
      <c r="QMN13" s="190"/>
      <c r="QMO13" s="190"/>
      <c r="QMP13" s="190"/>
      <c r="QMQ13" s="190"/>
      <c r="QMR13" s="190"/>
      <c r="QMS13" s="190"/>
      <c r="QMT13" s="190"/>
      <c r="QMU13" s="190"/>
      <c r="QMV13" s="190"/>
      <c r="QMW13" s="190"/>
      <c r="QMX13" s="190"/>
      <c r="QMY13" s="190"/>
      <c r="QMZ13" s="190"/>
      <c r="QNA13" s="190"/>
      <c r="QNB13" s="190"/>
      <c r="QNC13" s="190"/>
      <c r="QND13" s="190"/>
      <c r="QNE13" s="190"/>
      <c r="QNF13" s="190"/>
      <c r="QNG13" s="190"/>
      <c r="QNH13" s="190"/>
      <c r="QNI13" s="190"/>
      <c r="QNJ13" s="190"/>
      <c r="QNK13" s="190"/>
      <c r="QNL13" s="190"/>
      <c r="QNM13" s="190"/>
      <c r="QNN13" s="190"/>
      <c r="QNO13" s="190"/>
      <c r="QNP13" s="190"/>
      <c r="QNQ13" s="190"/>
      <c r="QNR13" s="190"/>
      <c r="QNS13" s="190"/>
      <c r="QNT13" s="190"/>
      <c r="QNU13" s="190"/>
      <c r="QNV13" s="190"/>
      <c r="QNW13" s="190"/>
      <c r="QNX13" s="190"/>
      <c r="QNY13" s="190"/>
      <c r="QNZ13" s="190"/>
      <c r="QOA13" s="190"/>
      <c r="QOB13" s="190"/>
      <c r="QOC13" s="190"/>
      <c r="QOD13" s="190"/>
      <c r="QOE13" s="190"/>
      <c r="QOF13" s="190"/>
      <c r="QOG13" s="190"/>
      <c r="QOH13" s="190"/>
      <c r="QOI13" s="190"/>
      <c r="QOJ13" s="190"/>
      <c r="QOK13" s="190"/>
      <c r="QOL13" s="190"/>
      <c r="QOM13" s="190"/>
      <c r="QON13" s="190"/>
      <c r="QOO13" s="190"/>
      <c r="QOP13" s="190"/>
      <c r="QOQ13" s="190"/>
      <c r="QOR13" s="190"/>
      <c r="QOS13" s="190"/>
      <c r="QOT13" s="190"/>
      <c r="QOU13" s="190"/>
      <c r="QOV13" s="190"/>
      <c r="QOW13" s="190"/>
      <c r="QOX13" s="190"/>
      <c r="QOY13" s="190"/>
      <c r="QOZ13" s="190"/>
      <c r="QPA13" s="190"/>
      <c r="QPB13" s="190"/>
      <c r="QPC13" s="190"/>
      <c r="QPD13" s="190"/>
      <c r="QPE13" s="190"/>
      <c r="QPF13" s="190"/>
      <c r="QPG13" s="190"/>
      <c r="QPH13" s="190"/>
      <c r="QPI13" s="190"/>
      <c r="QPJ13" s="190"/>
      <c r="QPK13" s="190"/>
      <c r="QPL13" s="190"/>
      <c r="QPM13" s="190"/>
      <c r="QPN13" s="190"/>
      <c r="QPO13" s="190"/>
      <c r="QPP13" s="190"/>
      <c r="QPQ13" s="190"/>
      <c r="QPR13" s="190"/>
      <c r="QPS13" s="190"/>
      <c r="QPT13" s="190"/>
      <c r="QPU13" s="190"/>
      <c r="QPV13" s="190"/>
      <c r="QPW13" s="190"/>
      <c r="QPX13" s="190"/>
      <c r="QPY13" s="190"/>
      <c r="QPZ13" s="190"/>
      <c r="QQA13" s="190"/>
      <c r="QQB13" s="190"/>
      <c r="QQC13" s="190"/>
      <c r="QQD13" s="190"/>
      <c r="QQE13" s="190"/>
      <c r="QQF13" s="190"/>
      <c r="QQG13" s="190"/>
      <c r="QQH13" s="190"/>
      <c r="QQI13" s="190"/>
      <c r="QQJ13" s="190"/>
      <c r="QQK13" s="190"/>
      <c r="QQL13" s="190"/>
      <c r="QQM13" s="190"/>
      <c r="QQN13" s="190"/>
      <c r="QQO13" s="190"/>
      <c r="QQP13" s="190"/>
      <c r="QQQ13" s="190"/>
      <c r="QQR13" s="190"/>
      <c r="QQS13" s="190"/>
      <c r="QQT13" s="190"/>
      <c r="QQU13" s="190"/>
      <c r="QQV13" s="190"/>
      <c r="QQW13" s="190"/>
      <c r="QQX13" s="190"/>
      <c r="QQY13" s="190"/>
      <c r="QQZ13" s="190"/>
      <c r="QRA13" s="190"/>
      <c r="QRB13" s="190"/>
      <c r="QRC13" s="190"/>
      <c r="QRD13" s="190"/>
      <c r="QRE13" s="190"/>
      <c r="QRF13" s="190"/>
      <c r="QRG13" s="190"/>
      <c r="QRH13" s="190"/>
      <c r="QRI13" s="190"/>
      <c r="QRJ13" s="190"/>
      <c r="QRK13" s="190"/>
      <c r="QRL13" s="190"/>
      <c r="QRM13" s="190"/>
      <c r="QRN13" s="190"/>
      <c r="QRO13" s="190"/>
      <c r="QRP13" s="190"/>
      <c r="QRQ13" s="190"/>
      <c r="QRR13" s="190"/>
      <c r="QRS13" s="190"/>
      <c r="QRT13" s="190"/>
      <c r="QRU13" s="190"/>
      <c r="QRV13" s="190"/>
      <c r="QRW13" s="190"/>
      <c r="QRX13" s="190"/>
      <c r="QRY13" s="190"/>
      <c r="QRZ13" s="190"/>
      <c r="QSA13" s="190"/>
      <c r="QSB13" s="190"/>
      <c r="QSC13" s="190"/>
      <c r="QSD13" s="190"/>
      <c r="QSE13" s="190"/>
      <c r="QSF13" s="190"/>
      <c r="QSG13" s="190"/>
      <c r="QSH13" s="190"/>
      <c r="QSI13" s="190"/>
      <c r="QSJ13" s="190"/>
      <c r="QSK13" s="190"/>
      <c r="QSL13" s="190"/>
      <c r="QSM13" s="190"/>
      <c r="QSN13" s="190"/>
      <c r="QSO13" s="190"/>
      <c r="QSP13" s="190"/>
      <c r="QSQ13" s="190"/>
      <c r="QSR13" s="190"/>
      <c r="QSS13" s="190"/>
      <c r="QST13" s="190"/>
      <c r="QSU13" s="190"/>
      <c r="QSV13" s="190"/>
      <c r="QSW13" s="190"/>
      <c r="QSX13" s="190"/>
      <c r="QSY13" s="190"/>
      <c r="QSZ13" s="190"/>
      <c r="QTA13" s="190"/>
      <c r="QTB13" s="190"/>
      <c r="QTC13" s="190"/>
      <c r="QTD13" s="190"/>
      <c r="QTE13" s="190"/>
      <c r="QTF13" s="190"/>
      <c r="QTG13" s="190"/>
      <c r="QTH13" s="190"/>
      <c r="QTI13" s="190"/>
      <c r="QTJ13" s="190"/>
      <c r="QTK13" s="190"/>
      <c r="QTL13" s="190"/>
      <c r="QTM13" s="190"/>
      <c r="QTN13" s="190"/>
      <c r="QTO13" s="190"/>
      <c r="QTP13" s="190"/>
      <c r="QTQ13" s="190"/>
      <c r="QTR13" s="190"/>
      <c r="QTS13" s="190"/>
      <c r="QTT13" s="190"/>
      <c r="QTU13" s="190"/>
      <c r="QTV13" s="190"/>
      <c r="QTW13" s="190"/>
      <c r="QTX13" s="190"/>
      <c r="QTY13" s="190"/>
      <c r="QTZ13" s="190"/>
      <c r="QUA13" s="190"/>
      <c r="QUB13" s="190"/>
      <c r="QUC13" s="190"/>
      <c r="QUD13" s="190"/>
      <c r="QUE13" s="190"/>
      <c r="QUF13" s="190"/>
      <c r="QUG13" s="190"/>
      <c r="QUH13" s="190"/>
      <c r="QUI13" s="190"/>
      <c r="QUJ13" s="190"/>
      <c r="QUK13" s="190"/>
      <c r="QUL13" s="190"/>
      <c r="QUM13" s="190"/>
      <c r="QUN13" s="190"/>
      <c r="QUO13" s="190"/>
      <c r="QUP13" s="190"/>
      <c r="QUQ13" s="190"/>
      <c r="QUR13" s="190"/>
      <c r="QUS13" s="190"/>
      <c r="QUT13" s="190"/>
      <c r="QUU13" s="190"/>
      <c r="QUV13" s="190"/>
      <c r="QUW13" s="190"/>
      <c r="QUX13" s="190"/>
      <c r="QUY13" s="190"/>
      <c r="QUZ13" s="190"/>
      <c r="QVA13" s="190"/>
      <c r="QVB13" s="190"/>
      <c r="QVC13" s="190"/>
      <c r="QVD13" s="190"/>
      <c r="QVE13" s="190"/>
      <c r="QVF13" s="190"/>
      <c r="QVG13" s="190"/>
      <c r="QVH13" s="190"/>
      <c r="QVI13" s="190"/>
      <c r="QVJ13" s="190"/>
      <c r="QVK13" s="190"/>
      <c r="QVL13" s="190"/>
      <c r="QVM13" s="190"/>
      <c r="QVN13" s="190"/>
      <c r="QVO13" s="190"/>
      <c r="QVP13" s="190"/>
      <c r="QVQ13" s="190"/>
      <c r="QVR13" s="190"/>
      <c r="QVS13" s="190"/>
      <c r="QVT13" s="190"/>
      <c r="QVU13" s="190"/>
      <c r="QVV13" s="190"/>
      <c r="QVW13" s="190"/>
      <c r="QVX13" s="190"/>
      <c r="QVY13" s="190"/>
      <c r="QVZ13" s="190"/>
      <c r="QWA13" s="190"/>
      <c r="QWB13" s="190"/>
      <c r="QWC13" s="190"/>
      <c r="QWD13" s="190"/>
      <c r="QWE13" s="190"/>
      <c r="QWF13" s="190"/>
      <c r="QWG13" s="190"/>
      <c r="QWH13" s="190"/>
      <c r="QWI13" s="190"/>
      <c r="QWJ13" s="190"/>
      <c r="QWK13" s="190"/>
      <c r="QWL13" s="190"/>
      <c r="QWM13" s="190"/>
      <c r="QWN13" s="190"/>
      <c r="QWO13" s="190"/>
      <c r="QWP13" s="190"/>
      <c r="QWQ13" s="190"/>
      <c r="QWR13" s="190"/>
      <c r="QWS13" s="190"/>
      <c r="QWT13" s="190"/>
      <c r="QWU13" s="190"/>
      <c r="QWV13" s="190"/>
      <c r="QWW13" s="190"/>
      <c r="QWX13" s="190"/>
      <c r="QWY13" s="190"/>
      <c r="QWZ13" s="190"/>
      <c r="QXA13" s="190"/>
      <c r="QXB13" s="190"/>
      <c r="QXC13" s="190"/>
      <c r="QXD13" s="190"/>
      <c r="QXE13" s="190"/>
      <c r="QXF13" s="190"/>
      <c r="QXG13" s="190"/>
      <c r="QXH13" s="190"/>
      <c r="QXI13" s="190"/>
      <c r="QXJ13" s="190"/>
      <c r="QXK13" s="190"/>
      <c r="QXL13" s="190"/>
      <c r="QXM13" s="190"/>
      <c r="QXN13" s="190"/>
      <c r="QXO13" s="190"/>
      <c r="QXP13" s="190"/>
      <c r="QXQ13" s="190"/>
      <c r="QXR13" s="190"/>
      <c r="QXS13" s="190"/>
      <c r="QXT13" s="190"/>
      <c r="QXU13" s="190"/>
      <c r="QXV13" s="190"/>
      <c r="QXW13" s="190"/>
      <c r="QXX13" s="190"/>
      <c r="QXY13" s="190"/>
      <c r="QXZ13" s="190"/>
      <c r="QYA13" s="190"/>
      <c r="QYB13" s="190"/>
      <c r="QYC13" s="190"/>
      <c r="QYD13" s="190"/>
      <c r="QYE13" s="190"/>
      <c r="QYF13" s="190"/>
      <c r="QYG13" s="190"/>
      <c r="QYH13" s="190"/>
      <c r="QYI13" s="190"/>
      <c r="QYJ13" s="190"/>
      <c r="QYK13" s="190"/>
      <c r="QYL13" s="190"/>
      <c r="QYM13" s="190"/>
      <c r="QYN13" s="190"/>
      <c r="QYO13" s="190"/>
      <c r="QYP13" s="190"/>
      <c r="QYQ13" s="190"/>
      <c r="QYR13" s="190"/>
      <c r="QYS13" s="190"/>
      <c r="QYT13" s="190"/>
      <c r="QYU13" s="190"/>
      <c r="QYV13" s="190"/>
      <c r="QYW13" s="190"/>
      <c r="QYX13" s="190"/>
      <c r="QYY13" s="190"/>
      <c r="QYZ13" s="190"/>
      <c r="QZA13" s="190"/>
      <c r="QZB13" s="190"/>
      <c r="QZC13" s="190"/>
      <c r="QZD13" s="190"/>
      <c r="QZE13" s="190"/>
      <c r="QZF13" s="190"/>
      <c r="QZG13" s="190"/>
      <c r="QZH13" s="190"/>
      <c r="QZI13" s="190"/>
      <c r="QZJ13" s="190"/>
      <c r="QZK13" s="190"/>
      <c r="QZL13" s="190"/>
      <c r="QZM13" s="190"/>
      <c r="QZN13" s="190"/>
      <c r="QZO13" s="190"/>
      <c r="QZP13" s="190"/>
      <c r="QZQ13" s="190"/>
      <c r="QZR13" s="190"/>
      <c r="QZS13" s="190"/>
      <c r="QZT13" s="190"/>
      <c r="QZU13" s="190"/>
      <c r="QZV13" s="190"/>
      <c r="QZW13" s="190"/>
      <c r="QZX13" s="190"/>
      <c r="QZY13" s="190"/>
      <c r="QZZ13" s="190"/>
      <c r="RAA13" s="190"/>
      <c r="RAB13" s="190"/>
      <c r="RAC13" s="190"/>
      <c r="RAD13" s="190"/>
      <c r="RAE13" s="190"/>
      <c r="RAF13" s="190"/>
      <c r="RAG13" s="190"/>
      <c r="RAH13" s="190"/>
      <c r="RAI13" s="190"/>
      <c r="RAJ13" s="190"/>
      <c r="RAK13" s="190"/>
      <c r="RAL13" s="190"/>
      <c r="RAM13" s="190"/>
      <c r="RAN13" s="190"/>
      <c r="RAO13" s="190"/>
      <c r="RAP13" s="190"/>
      <c r="RAQ13" s="190"/>
      <c r="RAR13" s="190"/>
      <c r="RAS13" s="190"/>
      <c r="RAT13" s="190"/>
      <c r="RAU13" s="190"/>
      <c r="RAV13" s="190"/>
      <c r="RAW13" s="190"/>
      <c r="RAX13" s="190"/>
      <c r="RAY13" s="190"/>
      <c r="RAZ13" s="190"/>
      <c r="RBA13" s="190"/>
      <c r="RBB13" s="190"/>
      <c r="RBC13" s="190"/>
      <c r="RBD13" s="190"/>
      <c r="RBE13" s="190"/>
      <c r="RBF13" s="190"/>
      <c r="RBG13" s="190"/>
      <c r="RBH13" s="190"/>
      <c r="RBI13" s="190"/>
      <c r="RBJ13" s="190"/>
      <c r="RBK13" s="190"/>
      <c r="RBL13" s="190"/>
      <c r="RBM13" s="190"/>
      <c r="RBN13" s="190"/>
      <c r="RBO13" s="190"/>
      <c r="RBP13" s="190"/>
      <c r="RBQ13" s="190"/>
      <c r="RBR13" s="190"/>
      <c r="RBS13" s="190"/>
      <c r="RBT13" s="190"/>
      <c r="RBU13" s="190"/>
      <c r="RBV13" s="190"/>
      <c r="RBW13" s="190"/>
      <c r="RBX13" s="190"/>
      <c r="RBY13" s="190"/>
      <c r="RBZ13" s="190"/>
      <c r="RCA13" s="190"/>
      <c r="RCB13" s="190"/>
      <c r="RCC13" s="190"/>
      <c r="RCD13" s="190"/>
      <c r="RCE13" s="190"/>
      <c r="RCF13" s="190"/>
      <c r="RCG13" s="190"/>
      <c r="RCH13" s="190"/>
      <c r="RCI13" s="190"/>
      <c r="RCJ13" s="190"/>
      <c r="RCK13" s="190"/>
      <c r="RCL13" s="190"/>
      <c r="RCM13" s="190"/>
      <c r="RCN13" s="190"/>
      <c r="RCO13" s="190"/>
      <c r="RCP13" s="190"/>
      <c r="RCQ13" s="190"/>
      <c r="RCR13" s="190"/>
      <c r="RCS13" s="190"/>
      <c r="RCT13" s="190"/>
      <c r="RCU13" s="190"/>
      <c r="RCV13" s="190"/>
      <c r="RCW13" s="190"/>
      <c r="RCX13" s="190"/>
      <c r="RCY13" s="190"/>
      <c r="RCZ13" s="190"/>
      <c r="RDA13" s="190"/>
      <c r="RDB13" s="190"/>
      <c r="RDC13" s="190"/>
      <c r="RDD13" s="190"/>
      <c r="RDE13" s="190"/>
      <c r="RDF13" s="190"/>
      <c r="RDG13" s="190"/>
      <c r="RDH13" s="190"/>
      <c r="RDI13" s="190"/>
      <c r="RDJ13" s="190"/>
      <c r="RDK13" s="190"/>
      <c r="RDL13" s="190"/>
      <c r="RDM13" s="190"/>
      <c r="RDN13" s="190"/>
      <c r="RDO13" s="190"/>
      <c r="RDP13" s="190"/>
      <c r="RDQ13" s="190"/>
      <c r="RDR13" s="190"/>
      <c r="RDS13" s="190"/>
      <c r="RDT13" s="190"/>
      <c r="RDU13" s="190"/>
      <c r="RDV13" s="190"/>
      <c r="RDW13" s="190"/>
      <c r="RDX13" s="190"/>
      <c r="RDY13" s="190"/>
      <c r="RDZ13" s="190"/>
      <c r="REA13" s="190"/>
      <c r="REB13" s="190"/>
      <c r="REC13" s="190"/>
      <c r="RED13" s="190"/>
      <c r="REE13" s="190"/>
      <c r="REF13" s="190"/>
      <c r="REG13" s="190"/>
      <c r="REH13" s="190"/>
      <c r="REI13" s="190"/>
      <c r="REJ13" s="190"/>
      <c r="REK13" s="190"/>
      <c r="REL13" s="190"/>
      <c r="REM13" s="190"/>
      <c r="REN13" s="190"/>
      <c r="REO13" s="190"/>
      <c r="REP13" s="190"/>
      <c r="REQ13" s="190"/>
      <c r="RER13" s="190"/>
      <c r="RES13" s="190"/>
      <c r="RET13" s="190"/>
      <c r="REU13" s="190"/>
      <c r="REV13" s="190"/>
      <c r="REW13" s="190"/>
      <c r="REX13" s="190"/>
      <c r="REY13" s="190"/>
      <c r="REZ13" s="190"/>
      <c r="RFA13" s="190"/>
      <c r="RFB13" s="190"/>
      <c r="RFC13" s="190"/>
      <c r="RFD13" s="190"/>
      <c r="RFE13" s="190"/>
      <c r="RFF13" s="190"/>
      <c r="RFG13" s="190"/>
      <c r="RFH13" s="190"/>
      <c r="RFI13" s="190"/>
      <c r="RFJ13" s="190"/>
      <c r="RFK13" s="190"/>
      <c r="RFL13" s="190"/>
      <c r="RFM13" s="190"/>
      <c r="RFN13" s="190"/>
      <c r="RFO13" s="190"/>
      <c r="RFP13" s="190"/>
      <c r="RFQ13" s="190"/>
      <c r="RFR13" s="190"/>
      <c r="RFS13" s="190"/>
      <c r="RFT13" s="190"/>
      <c r="RFU13" s="190"/>
      <c r="RFV13" s="190"/>
      <c r="RFW13" s="190"/>
      <c r="RFX13" s="190"/>
      <c r="RFY13" s="190"/>
      <c r="RFZ13" s="190"/>
      <c r="RGA13" s="190"/>
      <c r="RGB13" s="190"/>
      <c r="RGC13" s="190"/>
      <c r="RGD13" s="190"/>
      <c r="RGE13" s="190"/>
      <c r="RGF13" s="190"/>
      <c r="RGG13" s="190"/>
      <c r="RGH13" s="190"/>
      <c r="RGI13" s="190"/>
      <c r="RGJ13" s="190"/>
      <c r="RGK13" s="190"/>
      <c r="RGL13" s="190"/>
      <c r="RGM13" s="190"/>
      <c r="RGN13" s="190"/>
      <c r="RGO13" s="190"/>
      <c r="RGP13" s="190"/>
      <c r="RGQ13" s="190"/>
      <c r="RGR13" s="190"/>
      <c r="RGS13" s="190"/>
      <c r="RGT13" s="190"/>
      <c r="RGU13" s="190"/>
      <c r="RGV13" s="190"/>
      <c r="RGW13" s="190"/>
      <c r="RGX13" s="190"/>
      <c r="RGY13" s="190"/>
      <c r="RGZ13" s="190"/>
      <c r="RHA13" s="190"/>
      <c r="RHB13" s="190"/>
      <c r="RHC13" s="190"/>
      <c r="RHD13" s="190"/>
      <c r="RHE13" s="190"/>
      <c r="RHF13" s="190"/>
      <c r="RHG13" s="190"/>
      <c r="RHH13" s="190"/>
      <c r="RHI13" s="190"/>
      <c r="RHJ13" s="190"/>
      <c r="RHK13" s="190"/>
      <c r="RHL13" s="190"/>
      <c r="RHM13" s="190"/>
      <c r="RHN13" s="190"/>
      <c r="RHO13" s="190"/>
      <c r="RHP13" s="190"/>
      <c r="RHQ13" s="190"/>
      <c r="RHR13" s="190"/>
      <c r="RHS13" s="190"/>
      <c r="RHT13" s="190"/>
      <c r="RHU13" s="190"/>
      <c r="RHV13" s="190"/>
      <c r="RHW13" s="190"/>
      <c r="RHX13" s="190"/>
      <c r="RHY13" s="190"/>
      <c r="RHZ13" s="190"/>
      <c r="RIA13" s="190"/>
      <c r="RIB13" s="190"/>
      <c r="RIC13" s="190"/>
      <c r="RID13" s="190"/>
      <c r="RIE13" s="190"/>
      <c r="RIF13" s="190"/>
      <c r="RIG13" s="190"/>
      <c r="RIH13" s="190"/>
      <c r="RII13" s="190"/>
      <c r="RIJ13" s="190"/>
      <c r="RIK13" s="190"/>
      <c r="RIL13" s="190"/>
      <c r="RIM13" s="190"/>
      <c r="RIN13" s="190"/>
      <c r="RIO13" s="190"/>
      <c r="RIP13" s="190"/>
      <c r="RIQ13" s="190"/>
      <c r="RIR13" s="190"/>
      <c r="RIS13" s="190"/>
      <c r="RIT13" s="190"/>
      <c r="RIU13" s="190"/>
      <c r="RIV13" s="190"/>
      <c r="RIW13" s="190"/>
      <c r="RIX13" s="190"/>
      <c r="RIY13" s="190"/>
      <c r="RIZ13" s="190"/>
      <c r="RJA13" s="190"/>
      <c r="RJB13" s="190"/>
      <c r="RJC13" s="190"/>
      <c r="RJD13" s="190"/>
      <c r="RJE13" s="190"/>
      <c r="RJF13" s="190"/>
      <c r="RJG13" s="190"/>
      <c r="RJH13" s="190"/>
      <c r="RJI13" s="190"/>
      <c r="RJJ13" s="190"/>
      <c r="RJK13" s="190"/>
      <c r="RJL13" s="190"/>
      <c r="RJM13" s="190"/>
      <c r="RJN13" s="190"/>
      <c r="RJO13" s="190"/>
      <c r="RJP13" s="190"/>
      <c r="RJQ13" s="190"/>
      <c r="RJR13" s="190"/>
      <c r="RJS13" s="190"/>
      <c r="RJT13" s="190"/>
      <c r="RJU13" s="190"/>
      <c r="RJV13" s="190"/>
      <c r="RJW13" s="190"/>
      <c r="RJX13" s="190"/>
      <c r="RJY13" s="190"/>
      <c r="RJZ13" s="190"/>
      <c r="RKA13" s="190"/>
      <c r="RKB13" s="190"/>
      <c r="RKC13" s="190"/>
      <c r="RKD13" s="190"/>
      <c r="RKE13" s="190"/>
      <c r="RKF13" s="190"/>
      <c r="RKG13" s="190"/>
      <c r="RKH13" s="190"/>
      <c r="RKI13" s="190"/>
      <c r="RKJ13" s="190"/>
      <c r="RKK13" s="190"/>
      <c r="RKL13" s="190"/>
      <c r="RKM13" s="190"/>
      <c r="RKN13" s="190"/>
      <c r="RKO13" s="190"/>
      <c r="RKP13" s="190"/>
      <c r="RKQ13" s="190"/>
      <c r="RKR13" s="190"/>
      <c r="RKS13" s="190"/>
      <c r="RKT13" s="190"/>
      <c r="RKU13" s="190"/>
      <c r="RKV13" s="190"/>
      <c r="RKW13" s="190"/>
      <c r="RKX13" s="190"/>
      <c r="RKY13" s="190"/>
      <c r="RKZ13" s="190"/>
      <c r="RLA13" s="190"/>
      <c r="RLB13" s="190"/>
      <c r="RLC13" s="190"/>
      <c r="RLD13" s="190"/>
      <c r="RLE13" s="190"/>
      <c r="RLF13" s="190"/>
      <c r="RLG13" s="190"/>
      <c r="RLH13" s="190"/>
      <c r="RLI13" s="190"/>
      <c r="RLJ13" s="190"/>
      <c r="RLK13" s="190"/>
      <c r="RLL13" s="190"/>
      <c r="RLM13" s="190"/>
      <c r="RLN13" s="190"/>
      <c r="RLO13" s="190"/>
      <c r="RLP13" s="190"/>
      <c r="RLQ13" s="190"/>
      <c r="RLR13" s="190"/>
      <c r="RLS13" s="190"/>
      <c r="RLT13" s="190"/>
      <c r="RLU13" s="190"/>
      <c r="RLV13" s="190"/>
      <c r="RLW13" s="190"/>
      <c r="RLX13" s="190"/>
      <c r="RLY13" s="190"/>
      <c r="RLZ13" s="190"/>
      <c r="RMA13" s="190"/>
      <c r="RMB13" s="190"/>
      <c r="RMC13" s="190"/>
      <c r="RMD13" s="190"/>
      <c r="RME13" s="190"/>
      <c r="RMF13" s="190"/>
      <c r="RMG13" s="190"/>
      <c r="RMH13" s="190"/>
      <c r="RMI13" s="190"/>
      <c r="RMJ13" s="190"/>
      <c r="RMK13" s="190"/>
      <c r="RML13" s="190"/>
      <c r="RMM13" s="190"/>
      <c r="RMN13" s="190"/>
      <c r="RMO13" s="190"/>
      <c r="RMP13" s="190"/>
      <c r="RMQ13" s="190"/>
      <c r="RMR13" s="190"/>
      <c r="RMS13" s="190"/>
      <c r="RMT13" s="190"/>
      <c r="RMU13" s="190"/>
      <c r="RMV13" s="190"/>
      <c r="RMW13" s="190"/>
      <c r="RMX13" s="190"/>
      <c r="RMY13" s="190"/>
      <c r="RMZ13" s="190"/>
      <c r="RNA13" s="190"/>
      <c r="RNB13" s="190"/>
      <c r="RNC13" s="190"/>
      <c r="RND13" s="190"/>
      <c r="RNE13" s="190"/>
      <c r="RNF13" s="190"/>
      <c r="RNG13" s="190"/>
      <c r="RNH13" s="190"/>
      <c r="RNI13" s="190"/>
      <c r="RNJ13" s="190"/>
      <c r="RNK13" s="190"/>
      <c r="RNL13" s="190"/>
      <c r="RNM13" s="190"/>
      <c r="RNN13" s="190"/>
      <c r="RNO13" s="190"/>
      <c r="RNP13" s="190"/>
      <c r="RNQ13" s="190"/>
      <c r="RNR13" s="190"/>
      <c r="RNS13" s="190"/>
      <c r="RNT13" s="190"/>
      <c r="RNU13" s="190"/>
      <c r="RNV13" s="190"/>
      <c r="RNW13" s="190"/>
      <c r="RNX13" s="190"/>
      <c r="RNY13" s="190"/>
      <c r="RNZ13" s="190"/>
      <c r="ROA13" s="190"/>
      <c r="ROB13" s="190"/>
      <c r="ROC13" s="190"/>
      <c r="ROD13" s="190"/>
      <c r="ROE13" s="190"/>
      <c r="ROF13" s="190"/>
      <c r="ROG13" s="190"/>
      <c r="ROH13" s="190"/>
      <c r="ROI13" s="190"/>
      <c r="ROJ13" s="190"/>
      <c r="ROK13" s="190"/>
      <c r="ROL13" s="190"/>
      <c r="ROM13" s="190"/>
      <c r="RON13" s="190"/>
      <c r="ROO13" s="190"/>
      <c r="ROP13" s="190"/>
      <c r="ROQ13" s="190"/>
      <c r="ROR13" s="190"/>
      <c r="ROS13" s="190"/>
      <c r="ROT13" s="190"/>
      <c r="ROU13" s="190"/>
      <c r="ROV13" s="190"/>
      <c r="ROW13" s="190"/>
      <c r="ROX13" s="190"/>
      <c r="ROY13" s="190"/>
      <c r="ROZ13" s="190"/>
      <c r="RPA13" s="190"/>
      <c r="RPB13" s="190"/>
      <c r="RPC13" s="190"/>
      <c r="RPD13" s="190"/>
      <c r="RPE13" s="190"/>
      <c r="RPF13" s="190"/>
      <c r="RPG13" s="190"/>
      <c r="RPH13" s="190"/>
      <c r="RPI13" s="190"/>
      <c r="RPJ13" s="190"/>
      <c r="RPK13" s="190"/>
      <c r="RPL13" s="190"/>
      <c r="RPM13" s="190"/>
      <c r="RPN13" s="190"/>
      <c r="RPO13" s="190"/>
      <c r="RPP13" s="190"/>
      <c r="RPQ13" s="190"/>
      <c r="RPR13" s="190"/>
      <c r="RPS13" s="190"/>
      <c r="RPT13" s="190"/>
      <c r="RPU13" s="190"/>
      <c r="RPV13" s="190"/>
      <c r="RPW13" s="190"/>
      <c r="RPX13" s="190"/>
      <c r="RPY13" s="190"/>
      <c r="RPZ13" s="190"/>
      <c r="RQA13" s="190"/>
      <c r="RQB13" s="190"/>
      <c r="RQC13" s="190"/>
      <c r="RQD13" s="190"/>
      <c r="RQE13" s="190"/>
      <c r="RQF13" s="190"/>
      <c r="RQG13" s="190"/>
      <c r="RQH13" s="190"/>
      <c r="RQI13" s="190"/>
      <c r="RQJ13" s="190"/>
      <c r="RQK13" s="190"/>
      <c r="RQL13" s="190"/>
      <c r="RQM13" s="190"/>
      <c r="RQN13" s="190"/>
      <c r="RQO13" s="190"/>
      <c r="RQP13" s="190"/>
      <c r="RQQ13" s="190"/>
      <c r="RQR13" s="190"/>
      <c r="RQS13" s="190"/>
      <c r="RQT13" s="190"/>
      <c r="RQU13" s="190"/>
      <c r="RQV13" s="190"/>
      <c r="RQW13" s="190"/>
      <c r="RQX13" s="190"/>
      <c r="RQY13" s="190"/>
      <c r="RQZ13" s="190"/>
      <c r="RRA13" s="190"/>
      <c r="RRB13" s="190"/>
      <c r="RRC13" s="190"/>
      <c r="RRD13" s="190"/>
      <c r="RRE13" s="190"/>
      <c r="RRF13" s="190"/>
      <c r="RRG13" s="190"/>
      <c r="RRH13" s="190"/>
      <c r="RRI13" s="190"/>
      <c r="RRJ13" s="190"/>
      <c r="RRK13" s="190"/>
      <c r="RRL13" s="190"/>
      <c r="RRM13" s="190"/>
      <c r="RRN13" s="190"/>
      <c r="RRO13" s="190"/>
      <c r="RRP13" s="190"/>
      <c r="RRQ13" s="190"/>
      <c r="RRR13" s="190"/>
      <c r="RRS13" s="190"/>
      <c r="RRT13" s="190"/>
      <c r="RRU13" s="190"/>
      <c r="RRV13" s="190"/>
      <c r="RRW13" s="190"/>
      <c r="RRX13" s="190"/>
      <c r="RRY13" s="190"/>
      <c r="RRZ13" s="190"/>
      <c r="RSA13" s="190"/>
      <c r="RSB13" s="190"/>
      <c r="RSC13" s="190"/>
      <c r="RSD13" s="190"/>
      <c r="RSE13" s="190"/>
      <c r="RSF13" s="190"/>
      <c r="RSG13" s="190"/>
      <c r="RSH13" s="190"/>
      <c r="RSI13" s="190"/>
      <c r="RSJ13" s="190"/>
      <c r="RSK13" s="190"/>
      <c r="RSL13" s="190"/>
      <c r="RSM13" s="190"/>
      <c r="RSN13" s="190"/>
      <c r="RSO13" s="190"/>
      <c r="RSP13" s="190"/>
      <c r="RSQ13" s="190"/>
      <c r="RSR13" s="190"/>
      <c r="RSS13" s="190"/>
      <c r="RST13" s="190"/>
      <c r="RSU13" s="190"/>
      <c r="RSV13" s="190"/>
      <c r="RSW13" s="190"/>
      <c r="RSX13" s="190"/>
      <c r="RSY13" s="190"/>
      <c r="RSZ13" s="190"/>
      <c r="RTA13" s="190"/>
      <c r="RTB13" s="190"/>
      <c r="RTC13" s="190"/>
      <c r="RTD13" s="190"/>
      <c r="RTE13" s="190"/>
      <c r="RTF13" s="190"/>
      <c r="RTG13" s="190"/>
      <c r="RTH13" s="190"/>
      <c r="RTI13" s="190"/>
      <c r="RTJ13" s="190"/>
      <c r="RTK13" s="190"/>
      <c r="RTL13" s="190"/>
      <c r="RTM13" s="190"/>
      <c r="RTN13" s="190"/>
      <c r="RTO13" s="190"/>
      <c r="RTP13" s="190"/>
      <c r="RTQ13" s="190"/>
      <c r="RTR13" s="190"/>
      <c r="RTS13" s="190"/>
      <c r="RTT13" s="190"/>
      <c r="RTU13" s="190"/>
      <c r="RTV13" s="190"/>
      <c r="RTW13" s="190"/>
      <c r="RTX13" s="190"/>
      <c r="RTY13" s="190"/>
      <c r="RTZ13" s="190"/>
      <c r="RUA13" s="190"/>
      <c r="RUB13" s="190"/>
      <c r="RUC13" s="190"/>
      <c r="RUD13" s="190"/>
      <c r="RUE13" s="190"/>
      <c r="RUF13" s="190"/>
      <c r="RUG13" s="190"/>
      <c r="RUH13" s="190"/>
      <c r="RUI13" s="190"/>
      <c r="RUJ13" s="190"/>
      <c r="RUK13" s="190"/>
      <c r="RUL13" s="190"/>
      <c r="RUM13" s="190"/>
      <c r="RUN13" s="190"/>
      <c r="RUO13" s="190"/>
      <c r="RUP13" s="190"/>
      <c r="RUQ13" s="190"/>
      <c r="RUR13" s="190"/>
      <c r="RUS13" s="190"/>
      <c r="RUT13" s="190"/>
      <c r="RUU13" s="190"/>
      <c r="RUV13" s="190"/>
      <c r="RUW13" s="190"/>
      <c r="RUX13" s="190"/>
      <c r="RUY13" s="190"/>
      <c r="RUZ13" s="190"/>
      <c r="RVA13" s="190"/>
      <c r="RVB13" s="190"/>
      <c r="RVC13" s="190"/>
      <c r="RVD13" s="190"/>
      <c r="RVE13" s="190"/>
      <c r="RVF13" s="190"/>
      <c r="RVG13" s="190"/>
      <c r="RVH13" s="190"/>
      <c r="RVI13" s="190"/>
      <c r="RVJ13" s="190"/>
      <c r="RVK13" s="190"/>
      <c r="RVL13" s="190"/>
      <c r="RVM13" s="190"/>
      <c r="RVN13" s="190"/>
      <c r="RVO13" s="190"/>
      <c r="RVP13" s="190"/>
      <c r="RVQ13" s="190"/>
      <c r="RVR13" s="190"/>
      <c r="RVS13" s="190"/>
      <c r="RVT13" s="190"/>
      <c r="RVU13" s="190"/>
      <c r="RVV13" s="190"/>
      <c r="RVW13" s="190"/>
      <c r="RVX13" s="190"/>
      <c r="RVY13" s="190"/>
      <c r="RVZ13" s="190"/>
      <c r="RWA13" s="190"/>
      <c r="RWB13" s="190"/>
      <c r="RWC13" s="190"/>
      <c r="RWD13" s="190"/>
      <c r="RWE13" s="190"/>
      <c r="RWF13" s="190"/>
      <c r="RWG13" s="190"/>
      <c r="RWH13" s="190"/>
      <c r="RWI13" s="190"/>
      <c r="RWJ13" s="190"/>
      <c r="RWK13" s="190"/>
      <c r="RWL13" s="190"/>
      <c r="RWM13" s="190"/>
      <c r="RWN13" s="190"/>
      <c r="RWO13" s="190"/>
      <c r="RWP13" s="190"/>
      <c r="RWQ13" s="190"/>
      <c r="RWR13" s="190"/>
      <c r="RWS13" s="190"/>
      <c r="RWT13" s="190"/>
      <c r="RWU13" s="190"/>
      <c r="RWV13" s="190"/>
      <c r="RWW13" s="190"/>
      <c r="RWX13" s="190"/>
      <c r="RWY13" s="190"/>
      <c r="RWZ13" s="190"/>
      <c r="RXA13" s="190"/>
      <c r="RXB13" s="190"/>
      <c r="RXC13" s="190"/>
      <c r="RXD13" s="190"/>
      <c r="RXE13" s="190"/>
      <c r="RXF13" s="190"/>
      <c r="RXG13" s="190"/>
      <c r="RXH13" s="190"/>
      <c r="RXI13" s="190"/>
      <c r="RXJ13" s="190"/>
      <c r="RXK13" s="190"/>
      <c r="RXL13" s="190"/>
      <c r="RXM13" s="190"/>
      <c r="RXN13" s="190"/>
      <c r="RXO13" s="190"/>
      <c r="RXP13" s="190"/>
      <c r="RXQ13" s="190"/>
      <c r="RXR13" s="190"/>
      <c r="RXS13" s="190"/>
      <c r="RXT13" s="190"/>
      <c r="RXU13" s="190"/>
      <c r="RXV13" s="190"/>
      <c r="RXW13" s="190"/>
      <c r="RXX13" s="190"/>
      <c r="RXY13" s="190"/>
      <c r="RXZ13" s="190"/>
      <c r="RYA13" s="190"/>
      <c r="RYB13" s="190"/>
      <c r="RYC13" s="190"/>
      <c r="RYD13" s="190"/>
      <c r="RYE13" s="190"/>
      <c r="RYF13" s="190"/>
      <c r="RYG13" s="190"/>
      <c r="RYH13" s="190"/>
      <c r="RYI13" s="190"/>
      <c r="RYJ13" s="190"/>
      <c r="RYK13" s="190"/>
      <c r="RYL13" s="190"/>
      <c r="RYM13" s="190"/>
      <c r="RYN13" s="190"/>
      <c r="RYO13" s="190"/>
      <c r="RYP13" s="190"/>
      <c r="RYQ13" s="190"/>
      <c r="RYR13" s="190"/>
      <c r="RYS13" s="190"/>
      <c r="RYT13" s="190"/>
      <c r="RYU13" s="190"/>
      <c r="RYV13" s="190"/>
      <c r="RYW13" s="190"/>
      <c r="RYX13" s="190"/>
      <c r="RYY13" s="190"/>
      <c r="RYZ13" s="190"/>
      <c r="RZA13" s="190"/>
      <c r="RZB13" s="190"/>
      <c r="RZC13" s="190"/>
      <c r="RZD13" s="190"/>
      <c r="RZE13" s="190"/>
      <c r="RZF13" s="190"/>
      <c r="RZG13" s="190"/>
      <c r="RZH13" s="190"/>
      <c r="RZI13" s="190"/>
      <c r="RZJ13" s="190"/>
      <c r="RZK13" s="190"/>
      <c r="RZL13" s="190"/>
      <c r="RZM13" s="190"/>
      <c r="RZN13" s="190"/>
      <c r="RZO13" s="190"/>
      <c r="RZP13" s="190"/>
      <c r="RZQ13" s="190"/>
      <c r="RZR13" s="190"/>
      <c r="RZS13" s="190"/>
      <c r="RZT13" s="190"/>
      <c r="RZU13" s="190"/>
      <c r="RZV13" s="190"/>
      <c r="RZW13" s="190"/>
      <c r="RZX13" s="190"/>
      <c r="RZY13" s="190"/>
      <c r="RZZ13" s="190"/>
      <c r="SAA13" s="190"/>
      <c r="SAB13" s="190"/>
      <c r="SAC13" s="190"/>
      <c r="SAD13" s="190"/>
      <c r="SAE13" s="190"/>
      <c r="SAF13" s="190"/>
      <c r="SAG13" s="190"/>
      <c r="SAH13" s="190"/>
      <c r="SAI13" s="190"/>
      <c r="SAJ13" s="190"/>
      <c r="SAK13" s="190"/>
      <c r="SAL13" s="190"/>
      <c r="SAM13" s="190"/>
      <c r="SAN13" s="190"/>
      <c r="SAO13" s="190"/>
      <c r="SAP13" s="190"/>
      <c r="SAQ13" s="190"/>
      <c r="SAR13" s="190"/>
      <c r="SAS13" s="190"/>
      <c r="SAT13" s="190"/>
      <c r="SAU13" s="190"/>
      <c r="SAV13" s="190"/>
      <c r="SAW13" s="190"/>
      <c r="SAX13" s="190"/>
      <c r="SAY13" s="190"/>
      <c r="SAZ13" s="190"/>
      <c r="SBA13" s="190"/>
      <c r="SBB13" s="190"/>
      <c r="SBC13" s="190"/>
      <c r="SBD13" s="190"/>
      <c r="SBE13" s="190"/>
      <c r="SBF13" s="190"/>
      <c r="SBG13" s="190"/>
      <c r="SBH13" s="190"/>
      <c r="SBI13" s="190"/>
      <c r="SBJ13" s="190"/>
      <c r="SBK13" s="190"/>
      <c r="SBL13" s="190"/>
      <c r="SBM13" s="190"/>
      <c r="SBN13" s="190"/>
      <c r="SBO13" s="190"/>
      <c r="SBP13" s="190"/>
      <c r="SBQ13" s="190"/>
      <c r="SBR13" s="190"/>
      <c r="SBS13" s="190"/>
      <c r="SBT13" s="190"/>
      <c r="SBU13" s="190"/>
      <c r="SBV13" s="190"/>
      <c r="SBW13" s="190"/>
      <c r="SBX13" s="190"/>
      <c r="SBY13" s="190"/>
      <c r="SBZ13" s="190"/>
      <c r="SCA13" s="190"/>
      <c r="SCB13" s="190"/>
      <c r="SCC13" s="190"/>
      <c r="SCD13" s="190"/>
      <c r="SCE13" s="190"/>
      <c r="SCF13" s="190"/>
      <c r="SCG13" s="190"/>
      <c r="SCH13" s="190"/>
      <c r="SCI13" s="190"/>
      <c r="SCJ13" s="190"/>
      <c r="SCK13" s="190"/>
      <c r="SCL13" s="190"/>
      <c r="SCM13" s="190"/>
      <c r="SCN13" s="190"/>
      <c r="SCO13" s="190"/>
      <c r="SCP13" s="190"/>
      <c r="SCQ13" s="190"/>
      <c r="SCR13" s="190"/>
      <c r="SCS13" s="190"/>
      <c r="SCT13" s="190"/>
      <c r="SCU13" s="190"/>
      <c r="SCV13" s="190"/>
      <c r="SCW13" s="190"/>
      <c r="SCX13" s="190"/>
      <c r="SCY13" s="190"/>
      <c r="SCZ13" s="190"/>
      <c r="SDA13" s="190"/>
      <c r="SDB13" s="190"/>
      <c r="SDC13" s="190"/>
      <c r="SDD13" s="190"/>
      <c r="SDE13" s="190"/>
      <c r="SDF13" s="190"/>
      <c r="SDG13" s="190"/>
      <c r="SDH13" s="190"/>
      <c r="SDI13" s="190"/>
      <c r="SDJ13" s="190"/>
      <c r="SDK13" s="190"/>
      <c r="SDL13" s="190"/>
      <c r="SDM13" s="190"/>
      <c r="SDN13" s="190"/>
      <c r="SDO13" s="190"/>
      <c r="SDP13" s="190"/>
      <c r="SDQ13" s="190"/>
      <c r="SDR13" s="190"/>
      <c r="SDS13" s="190"/>
      <c r="SDT13" s="190"/>
      <c r="SDU13" s="190"/>
      <c r="SDV13" s="190"/>
      <c r="SDW13" s="190"/>
      <c r="SDX13" s="190"/>
      <c r="SDY13" s="190"/>
      <c r="SDZ13" s="190"/>
      <c r="SEA13" s="190"/>
      <c r="SEB13" s="190"/>
      <c r="SEC13" s="190"/>
      <c r="SED13" s="190"/>
      <c r="SEE13" s="190"/>
      <c r="SEF13" s="190"/>
      <c r="SEG13" s="190"/>
      <c r="SEH13" s="190"/>
      <c r="SEI13" s="190"/>
      <c r="SEJ13" s="190"/>
      <c r="SEK13" s="190"/>
      <c r="SEL13" s="190"/>
      <c r="SEM13" s="190"/>
      <c r="SEN13" s="190"/>
      <c r="SEO13" s="190"/>
      <c r="SEP13" s="190"/>
      <c r="SEQ13" s="190"/>
      <c r="SER13" s="190"/>
      <c r="SES13" s="190"/>
      <c r="SET13" s="190"/>
      <c r="SEU13" s="190"/>
      <c r="SEV13" s="190"/>
      <c r="SEW13" s="190"/>
      <c r="SEX13" s="190"/>
      <c r="SEY13" s="190"/>
      <c r="SEZ13" s="190"/>
      <c r="SFA13" s="190"/>
      <c r="SFB13" s="190"/>
      <c r="SFC13" s="190"/>
      <c r="SFD13" s="190"/>
      <c r="SFE13" s="190"/>
      <c r="SFF13" s="190"/>
      <c r="SFG13" s="190"/>
      <c r="SFH13" s="190"/>
      <c r="SFI13" s="190"/>
      <c r="SFJ13" s="190"/>
      <c r="SFK13" s="190"/>
      <c r="SFL13" s="190"/>
      <c r="SFM13" s="190"/>
      <c r="SFN13" s="190"/>
      <c r="SFO13" s="190"/>
      <c r="SFP13" s="190"/>
      <c r="SFQ13" s="190"/>
      <c r="SFR13" s="190"/>
      <c r="SFS13" s="190"/>
      <c r="SFT13" s="190"/>
      <c r="SFU13" s="190"/>
      <c r="SFV13" s="190"/>
      <c r="SFW13" s="190"/>
      <c r="SFX13" s="190"/>
      <c r="SFY13" s="190"/>
      <c r="SFZ13" s="190"/>
      <c r="SGA13" s="190"/>
      <c r="SGB13" s="190"/>
      <c r="SGC13" s="190"/>
      <c r="SGD13" s="190"/>
      <c r="SGE13" s="190"/>
      <c r="SGF13" s="190"/>
      <c r="SGG13" s="190"/>
      <c r="SGH13" s="190"/>
      <c r="SGI13" s="190"/>
      <c r="SGJ13" s="190"/>
      <c r="SGK13" s="190"/>
      <c r="SGL13" s="190"/>
      <c r="SGM13" s="190"/>
      <c r="SGN13" s="190"/>
      <c r="SGO13" s="190"/>
      <c r="SGP13" s="190"/>
      <c r="SGQ13" s="190"/>
      <c r="SGR13" s="190"/>
      <c r="SGS13" s="190"/>
      <c r="SGT13" s="190"/>
      <c r="SGU13" s="190"/>
      <c r="SGV13" s="190"/>
      <c r="SGW13" s="190"/>
      <c r="SGX13" s="190"/>
      <c r="SGY13" s="190"/>
      <c r="SGZ13" s="190"/>
      <c r="SHA13" s="190"/>
      <c r="SHB13" s="190"/>
      <c r="SHC13" s="190"/>
      <c r="SHD13" s="190"/>
      <c r="SHE13" s="190"/>
      <c r="SHF13" s="190"/>
      <c r="SHG13" s="190"/>
      <c r="SHH13" s="190"/>
      <c r="SHI13" s="190"/>
      <c r="SHJ13" s="190"/>
      <c r="SHK13" s="190"/>
      <c r="SHL13" s="190"/>
      <c r="SHM13" s="190"/>
      <c r="SHN13" s="190"/>
      <c r="SHO13" s="190"/>
      <c r="SHP13" s="190"/>
      <c r="SHQ13" s="190"/>
      <c r="SHR13" s="190"/>
      <c r="SHS13" s="190"/>
      <c r="SHT13" s="190"/>
      <c r="SHU13" s="190"/>
      <c r="SHV13" s="190"/>
      <c r="SHW13" s="190"/>
      <c r="SHX13" s="190"/>
      <c r="SHY13" s="190"/>
      <c r="SHZ13" s="190"/>
      <c r="SIA13" s="190"/>
      <c r="SIB13" s="190"/>
      <c r="SIC13" s="190"/>
      <c r="SID13" s="190"/>
      <c r="SIE13" s="190"/>
      <c r="SIF13" s="190"/>
      <c r="SIG13" s="190"/>
      <c r="SIH13" s="190"/>
      <c r="SII13" s="190"/>
      <c r="SIJ13" s="190"/>
      <c r="SIK13" s="190"/>
      <c r="SIL13" s="190"/>
      <c r="SIM13" s="190"/>
      <c r="SIN13" s="190"/>
      <c r="SIO13" s="190"/>
      <c r="SIP13" s="190"/>
      <c r="SIQ13" s="190"/>
      <c r="SIR13" s="190"/>
      <c r="SIS13" s="190"/>
      <c r="SIT13" s="190"/>
      <c r="SIU13" s="190"/>
      <c r="SIV13" s="190"/>
      <c r="SIW13" s="190"/>
      <c r="SIX13" s="190"/>
      <c r="SIY13" s="190"/>
      <c r="SIZ13" s="190"/>
      <c r="SJA13" s="190"/>
      <c r="SJB13" s="190"/>
      <c r="SJC13" s="190"/>
      <c r="SJD13" s="190"/>
      <c r="SJE13" s="190"/>
      <c r="SJF13" s="190"/>
      <c r="SJG13" s="190"/>
      <c r="SJH13" s="190"/>
      <c r="SJI13" s="190"/>
      <c r="SJJ13" s="190"/>
      <c r="SJK13" s="190"/>
      <c r="SJL13" s="190"/>
      <c r="SJM13" s="190"/>
      <c r="SJN13" s="190"/>
      <c r="SJO13" s="190"/>
      <c r="SJP13" s="190"/>
      <c r="SJQ13" s="190"/>
      <c r="SJR13" s="190"/>
      <c r="SJS13" s="190"/>
      <c r="SJT13" s="190"/>
      <c r="SJU13" s="190"/>
      <c r="SJV13" s="190"/>
      <c r="SJW13" s="190"/>
      <c r="SJX13" s="190"/>
      <c r="SJY13" s="190"/>
      <c r="SJZ13" s="190"/>
      <c r="SKA13" s="190"/>
      <c r="SKB13" s="190"/>
      <c r="SKC13" s="190"/>
      <c r="SKD13" s="190"/>
      <c r="SKE13" s="190"/>
      <c r="SKF13" s="190"/>
      <c r="SKG13" s="190"/>
      <c r="SKH13" s="190"/>
      <c r="SKI13" s="190"/>
      <c r="SKJ13" s="190"/>
      <c r="SKK13" s="190"/>
      <c r="SKL13" s="190"/>
      <c r="SKM13" s="190"/>
      <c r="SKN13" s="190"/>
      <c r="SKO13" s="190"/>
      <c r="SKP13" s="190"/>
      <c r="SKQ13" s="190"/>
      <c r="SKR13" s="190"/>
      <c r="SKS13" s="190"/>
      <c r="SKT13" s="190"/>
      <c r="SKU13" s="190"/>
      <c r="SKV13" s="190"/>
      <c r="SKW13" s="190"/>
      <c r="SKX13" s="190"/>
      <c r="SKY13" s="190"/>
      <c r="SKZ13" s="190"/>
      <c r="SLA13" s="190"/>
      <c r="SLB13" s="190"/>
      <c r="SLC13" s="190"/>
      <c r="SLD13" s="190"/>
      <c r="SLE13" s="190"/>
      <c r="SLF13" s="190"/>
      <c r="SLG13" s="190"/>
      <c r="SLH13" s="190"/>
      <c r="SLI13" s="190"/>
      <c r="SLJ13" s="190"/>
      <c r="SLK13" s="190"/>
      <c r="SLL13" s="190"/>
      <c r="SLM13" s="190"/>
      <c r="SLN13" s="190"/>
      <c r="SLO13" s="190"/>
      <c r="SLP13" s="190"/>
      <c r="SLQ13" s="190"/>
      <c r="SLR13" s="190"/>
      <c r="SLS13" s="190"/>
      <c r="SLT13" s="190"/>
      <c r="SLU13" s="190"/>
      <c r="SLV13" s="190"/>
      <c r="SLW13" s="190"/>
      <c r="SLX13" s="190"/>
      <c r="SLY13" s="190"/>
      <c r="SLZ13" s="190"/>
      <c r="SMA13" s="190"/>
      <c r="SMB13" s="190"/>
      <c r="SMC13" s="190"/>
      <c r="SMD13" s="190"/>
      <c r="SME13" s="190"/>
      <c r="SMF13" s="190"/>
      <c r="SMG13" s="190"/>
      <c r="SMH13" s="190"/>
      <c r="SMI13" s="190"/>
      <c r="SMJ13" s="190"/>
      <c r="SMK13" s="190"/>
      <c r="SML13" s="190"/>
      <c r="SMM13" s="190"/>
      <c r="SMN13" s="190"/>
      <c r="SMO13" s="190"/>
      <c r="SMP13" s="190"/>
      <c r="SMQ13" s="190"/>
      <c r="SMR13" s="190"/>
      <c r="SMS13" s="190"/>
      <c r="SMT13" s="190"/>
      <c r="SMU13" s="190"/>
      <c r="SMV13" s="190"/>
      <c r="SMW13" s="190"/>
      <c r="SMX13" s="190"/>
      <c r="SMY13" s="190"/>
      <c r="SMZ13" s="190"/>
      <c r="SNA13" s="190"/>
      <c r="SNB13" s="190"/>
      <c r="SNC13" s="190"/>
      <c r="SND13" s="190"/>
      <c r="SNE13" s="190"/>
      <c r="SNF13" s="190"/>
      <c r="SNG13" s="190"/>
      <c r="SNH13" s="190"/>
      <c r="SNI13" s="190"/>
      <c r="SNJ13" s="190"/>
      <c r="SNK13" s="190"/>
      <c r="SNL13" s="190"/>
      <c r="SNM13" s="190"/>
      <c r="SNN13" s="190"/>
      <c r="SNO13" s="190"/>
      <c r="SNP13" s="190"/>
      <c r="SNQ13" s="190"/>
      <c r="SNR13" s="190"/>
      <c r="SNS13" s="190"/>
      <c r="SNT13" s="190"/>
      <c r="SNU13" s="190"/>
      <c r="SNV13" s="190"/>
      <c r="SNW13" s="190"/>
      <c r="SNX13" s="190"/>
      <c r="SNY13" s="190"/>
      <c r="SNZ13" s="190"/>
      <c r="SOA13" s="190"/>
      <c r="SOB13" s="190"/>
      <c r="SOC13" s="190"/>
      <c r="SOD13" s="190"/>
      <c r="SOE13" s="190"/>
      <c r="SOF13" s="190"/>
      <c r="SOG13" s="190"/>
      <c r="SOH13" s="190"/>
      <c r="SOI13" s="190"/>
      <c r="SOJ13" s="190"/>
      <c r="SOK13" s="190"/>
      <c r="SOL13" s="190"/>
      <c r="SOM13" s="190"/>
      <c r="SON13" s="190"/>
      <c r="SOO13" s="190"/>
      <c r="SOP13" s="190"/>
      <c r="SOQ13" s="190"/>
      <c r="SOR13" s="190"/>
      <c r="SOS13" s="190"/>
      <c r="SOT13" s="190"/>
      <c r="SOU13" s="190"/>
      <c r="SOV13" s="190"/>
      <c r="SOW13" s="190"/>
      <c r="SOX13" s="190"/>
      <c r="SOY13" s="190"/>
      <c r="SOZ13" s="190"/>
      <c r="SPA13" s="190"/>
      <c r="SPB13" s="190"/>
      <c r="SPC13" s="190"/>
      <c r="SPD13" s="190"/>
      <c r="SPE13" s="190"/>
      <c r="SPF13" s="190"/>
      <c r="SPG13" s="190"/>
      <c r="SPH13" s="190"/>
      <c r="SPI13" s="190"/>
      <c r="SPJ13" s="190"/>
      <c r="SPK13" s="190"/>
      <c r="SPL13" s="190"/>
      <c r="SPM13" s="190"/>
      <c r="SPN13" s="190"/>
      <c r="SPO13" s="190"/>
      <c r="SPP13" s="190"/>
      <c r="SPQ13" s="190"/>
      <c r="SPR13" s="190"/>
      <c r="SPS13" s="190"/>
      <c r="SPT13" s="190"/>
      <c r="SPU13" s="190"/>
      <c r="SPV13" s="190"/>
      <c r="SPW13" s="190"/>
      <c r="SPX13" s="190"/>
      <c r="SPY13" s="190"/>
      <c r="SPZ13" s="190"/>
      <c r="SQA13" s="190"/>
      <c r="SQB13" s="190"/>
      <c r="SQC13" s="190"/>
      <c r="SQD13" s="190"/>
      <c r="SQE13" s="190"/>
      <c r="SQF13" s="190"/>
      <c r="SQG13" s="190"/>
      <c r="SQH13" s="190"/>
      <c r="SQI13" s="190"/>
      <c r="SQJ13" s="190"/>
      <c r="SQK13" s="190"/>
      <c r="SQL13" s="190"/>
      <c r="SQM13" s="190"/>
      <c r="SQN13" s="190"/>
      <c r="SQO13" s="190"/>
      <c r="SQP13" s="190"/>
      <c r="SQQ13" s="190"/>
      <c r="SQR13" s="190"/>
      <c r="SQS13" s="190"/>
      <c r="SQT13" s="190"/>
      <c r="SQU13" s="190"/>
      <c r="SQV13" s="190"/>
      <c r="SQW13" s="190"/>
      <c r="SQX13" s="190"/>
      <c r="SQY13" s="190"/>
      <c r="SQZ13" s="190"/>
      <c r="SRA13" s="190"/>
      <c r="SRB13" s="190"/>
      <c r="SRC13" s="190"/>
      <c r="SRD13" s="190"/>
      <c r="SRE13" s="190"/>
      <c r="SRF13" s="190"/>
      <c r="SRG13" s="190"/>
      <c r="SRH13" s="190"/>
      <c r="SRI13" s="190"/>
      <c r="SRJ13" s="190"/>
      <c r="SRK13" s="190"/>
      <c r="SRL13" s="190"/>
      <c r="SRM13" s="190"/>
      <c r="SRN13" s="190"/>
      <c r="SRO13" s="190"/>
      <c r="SRP13" s="190"/>
      <c r="SRQ13" s="190"/>
      <c r="SRR13" s="190"/>
      <c r="SRS13" s="190"/>
      <c r="SRT13" s="190"/>
      <c r="SRU13" s="190"/>
      <c r="SRV13" s="190"/>
      <c r="SRW13" s="190"/>
      <c r="SRX13" s="190"/>
      <c r="SRY13" s="190"/>
      <c r="SRZ13" s="190"/>
      <c r="SSA13" s="190"/>
      <c r="SSB13" s="190"/>
      <c r="SSC13" s="190"/>
      <c r="SSD13" s="190"/>
      <c r="SSE13" s="190"/>
      <c r="SSF13" s="190"/>
      <c r="SSG13" s="190"/>
      <c r="SSH13" s="190"/>
      <c r="SSI13" s="190"/>
      <c r="SSJ13" s="190"/>
      <c r="SSK13" s="190"/>
      <c r="SSL13" s="190"/>
      <c r="SSM13" s="190"/>
      <c r="SSN13" s="190"/>
      <c r="SSO13" s="190"/>
      <c r="SSP13" s="190"/>
      <c r="SSQ13" s="190"/>
      <c r="SSR13" s="190"/>
      <c r="SSS13" s="190"/>
      <c r="SST13" s="190"/>
      <c r="SSU13" s="190"/>
      <c r="SSV13" s="190"/>
      <c r="SSW13" s="190"/>
      <c r="SSX13" s="190"/>
      <c r="SSY13" s="190"/>
      <c r="SSZ13" s="190"/>
      <c r="STA13" s="190"/>
      <c r="STB13" s="190"/>
      <c r="STC13" s="190"/>
      <c r="STD13" s="190"/>
      <c r="STE13" s="190"/>
      <c r="STF13" s="190"/>
      <c r="STG13" s="190"/>
      <c r="STH13" s="190"/>
      <c r="STI13" s="190"/>
      <c r="STJ13" s="190"/>
      <c r="STK13" s="190"/>
      <c r="STL13" s="190"/>
      <c r="STM13" s="190"/>
      <c r="STN13" s="190"/>
      <c r="STO13" s="190"/>
      <c r="STP13" s="190"/>
      <c r="STQ13" s="190"/>
      <c r="STR13" s="190"/>
      <c r="STS13" s="190"/>
      <c r="STT13" s="190"/>
      <c r="STU13" s="190"/>
      <c r="STV13" s="190"/>
      <c r="STW13" s="190"/>
      <c r="STX13" s="190"/>
      <c r="STY13" s="190"/>
      <c r="STZ13" s="190"/>
      <c r="SUA13" s="190"/>
      <c r="SUB13" s="190"/>
      <c r="SUC13" s="190"/>
      <c r="SUD13" s="190"/>
      <c r="SUE13" s="190"/>
      <c r="SUF13" s="190"/>
      <c r="SUG13" s="190"/>
      <c r="SUH13" s="190"/>
      <c r="SUI13" s="190"/>
      <c r="SUJ13" s="190"/>
      <c r="SUK13" s="190"/>
      <c r="SUL13" s="190"/>
      <c r="SUM13" s="190"/>
      <c r="SUN13" s="190"/>
      <c r="SUO13" s="190"/>
      <c r="SUP13" s="190"/>
      <c r="SUQ13" s="190"/>
      <c r="SUR13" s="190"/>
      <c r="SUS13" s="190"/>
      <c r="SUT13" s="190"/>
      <c r="SUU13" s="190"/>
      <c r="SUV13" s="190"/>
      <c r="SUW13" s="190"/>
      <c r="SUX13" s="190"/>
      <c r="SUY13" s="190"/>
      <c r="SUZ13" s="190"/>
      <c r="SVA13" s="190"/>
      <c r="SVB13" s="190"/>
      <c r="SVC13" s="190"/>
      <c r="SVD13" s="190"/>
      <c r="SVE13" s="190"/>
      <c r="SVF13" s="190"/>
      <c r="SVG13" s="190"/>
      <c r="SVH13" s="190"/>
      <c r="SVI13" s="190"/>
      <c r="SVJ13" s="190"/>
      <c r="SVK13" s="190"/>
      <c r="SVL13" s="190"/>
      <c r="SVM13" s="190"/>
      <c r="SVN13" s="190"/>
      <c r="SVO13" s="190"/>
      <c r="SVP13" s="190"/>
      <c r="SVQ13" s="190"/>
      <c r="SVR13" s="190"/>
      <c r="SVS13" s="190"/>
      <c r="SVT13" s="190"/>
      <c r="SVU13" s="190"/>
      <c r="SVV13" s="190"/>
      <c r="SVW13" s="190"/>
      <c r="SVX13" s="190"/>
      <c r="SVY13" s="190"/>
      <c r="SVZ13" s="190"/>
      <c r="SWA13" s="190"/>
      <c r="SWB13" s="190"/>
      <c r="SWC13" s="190"/>
      <c r="SWD13" s="190"/>
      <c r="SWE13" s="190"/>
      <c r="SWF13" s="190"/>
      <c r="SWG13" s="190"/>
      <c r="SWH13" s="190"/>
      <c r="SWI13" s="190"/>
      <c r="SWJ13" s="190"/>
      <c r="SWK13" s="190"/>
      <c r="SWL13" s="190"/>
      <c r="SWM13" s="190"/>
      <c r="SWN13" s="190"/>
      <c r="SWO13" s="190"/>
      <c r="SWP13" s="190"/>
      <c r="SWQ13" s="190"/>
      <c r="SWR13" s="190"/>
      <c r="SWS13" s="190"/>
      <c r="SWT13" s="190"/>
      <c r="SWU13" s="190"/>
      <c r="SWV13" s="190"/>
      <c r="SWW13" s="190"/>
      <c r="SWX13" s="190"/>
      <c r="SWY13" s="190"/>
      <c r="SWZ13" s="190"/>
      <c r="SXA13" s="190"/>
      <c r="SXB13" s="190"/>
      <c r="SXC13" s="190"/>
      <c r="SXD13" s="190"/>
      <c r="SXE13" s="190"/>
      <c r="SXF13" s="190"/>
      <c r="SXG13" s="190"/>
      <c r="SXH13" s="190"/>
      <c r="SXI13" s="190"/>
      <c r="SXJ13" s="190"/>
      <c r="SXK13" s="190"/>
      <c r="SXL13" s="190"/>
      <c r="SXM13" s="190"/>
      <c r="SXN13" s="190"/>
      <c r="SXO13" s="190"/>
      <c r="SXP13" s="190"/>
      <c r="SXQ13" s="190"/>
      <c r="SXR13" s="190"/>
      <c r="SXS13" s="190"/>
      <c r="SXT13" s="190"/>
      <c r="SXU13" s="190"/>
      <c r="SXV13" s="190"/>
      <c r="SXW13" s="190"/>
      <c r="SXX13" s="190"/>
      <c r="SXY13" s="190"/>
      <c r="SXZ13" s="190"/>
      <c r="SYA13" s="190"/>
      <c r="SYB13" s="190"/>
      <c r="SYC13" s="190"/>
      <c r="SYD13" s="190"/>
      <c r="SYE13" s="190"/>
      <c r="SYF13" s="190"/>
      <c r="SYG13" s="190"/>
      <c r="SYH13" s="190"/>
      <c r="SYI13" s="190"/>
      <c r="SYJ13" s="190"/>
      <c r="SYK13" s="190"/>
      <c r="SYL13" s="190"/>
      <c r="SYM13" s="190"/>
      <c r="SYN13" s="190"/>
      <c r="SYO13" s="190"/>
      <c r="SYP13" s="190"/>
      <c r="SYQ13" s="190"/>
      <c r="SYR13" s="190"/>
      <c r="SYS13" s="190"/>
      <c r="SYT13" s="190"/>
      <c r="SYU13" s="190"/>
      <c r="SYV13" s="190"/>
      <c r="SYW13" s="190"/>
      <c r="SYX13" s="190"/>
      <c r="SYY13" s="190"/>
      <c r="SYZ13" s="190"/>
      <c r="SZA13" s="190"/>
      <c r="SZB13" s="190"/>
      <c r="SZC13" s="190"/>
      <c r="SZD13" s="190"/>
      <c r="SZE13" s="190"/>
      <c r="SZF13" s="190"/>
      <c r="SZG13" s="190"/>
      <c r="SZH13" s="190"/>
      <c r="SZI13" s="190"/>
      <c r="SZJ13" s="190"/>
      <c r="SZK13" s="190"/>
      <c r="SZL13" s="190"/>
      <c r="SZM13" s="190"/>
      <c r="SZN13" s="190"/>
      <c r="SZO13" s="190"/>
      <c r="SZP13" s="190"/>
      <c r="SZQ13" s="190"/>
      <c r="SZR13" s="190"/>
      <c r="SZS13" s="190"/>
      <c r="SZT13" s="190"/>
      <c r="SZU13" s="190"/>
      <c r="SZV13" s="190"/>
      <c r="SZW13" s="190"/>
      <c r="SZX13" s="190"/>
      <c r="SZY13" s="190"/>
      <c r="SZZ13" s="190"/>
      <c r="TAA13" s="190"/>
      <c r="TAB13" s="190"/>
      <c r="TAC13" s="190"/>
      <c r="TAD13" s="190"/>
      <c r="TAE13" s="190"/>
      <c r="TAF13" s="190"/>
      <c r="TAG13" s="190"/>
      <c r="TAH13" s="190"/>
      <c r="TAI13" s="190"/>
      <c r="TAJ13" s="190"/>
      <c r="TAK13" s="190"/>
      <c r="TAL13" s="190"/>
      <c r="TAM13" s="190"/>
      <c r="TAN13" s="190"/>
      <c r="TAO13" s="190"/>
      <c r="TAP13" s="190"/>
      <c r="TAQ13" s="190"/>
      <c r="TAR13" s="190"/>
      <c r="TAS13" s="190"/>
      <c r="TAT13" s="190"/>
      <c r="TAU13" s="190"/>
      <c r="TAV13" s="190"/>
      <c r="TAW13" s="190"/>
      <c r="TAX13" s="190"/>
      <c r="TAY13" s="190"/>
      <c r="TAZ13" s="190"/>
      <c r="TBA13" s="190"/>
      <c r="TBB13" s="190"/>
      <c r="TBC13" s="190"/>
      <c r="TBD13" s="190"/>
      <c r="TBE13" s="190"/>
      <c r="TBF13" s="190"/>
      <c r="TBG13" s="190"/>
      <c r="TBH13" s="190"/>
      <c r="TBI13" s="190"/>
      <c r="TBJ13" s="190"/>
      <c r="TBK13" s="190"/>
      <c r="TBL13" s="190"/>
      <c r="TBM13" s="190"/>
      <c r="TBN13" s="190"/>
      <c r="TBO13" s="190"/>
      <c r="TBP13" s="190"/>
      <c r="TBQ13" s="190"/>
      <c r="TBR13" s="190"/>
      <c r="TBS13" s="190"/>
      <c r="TBT13" s="190"/>
      <c r="TBU13" s="190"/>
      <c r="TBV13" s="190"/>
      <c r="TBW13" s="190"/>
      <c r="TBX13" s="190"/>
      <c r="TBY13" s="190"/>
      <c r="TBZ13" s="190"/>
      <c r="TCA13" s="190"/>
      <c r="TCB13" s="190"/>
      <c r="TCC13" s="190"/>
      <c r="TCD13" s="190"/>
      <c r="TCE13" s="190"/>
      <c r="TCF13" s="190"/>
      <c r="TCG13" s="190"/>
      <c r="TCH13" s="190"/>
      <c r="TCI13" s="190"/>
      <c r="TCJ13" s="190"/>
      <c r="TCK13" s="190"/>
      <c r="TCL13" s="190"/>
      <c r="TCM13" s="190"/>
      <c r="TCN13" s="190"/>
      <c r="TCO13" s="190"/>
      <c r="TCP13" s="190"/>
      <c r="TCQ13" s="190"/>
      <c r="TCR13" s="190"/>
      <c r="TCS13" s="190"/>
      <c r="TCT13" s="190"/>
      <c r="TCU13" s="190"/>
      <c r="TCV13" s="190"/>
      <c r="TCW13" s="190"/>
      <c r="TCX13" s="190"/>
      <c r="TCY13" s="190"/>
      <c r="TCZ13" s="190"/>
      <c r="TDA13" s="190"/>
      <c r="TDB13" s="190"/>
      <c r="TDC13" s="190"/>
      <c r="TDD13" s="190"/>
      <c r="TDE13" s="190"/>
      <c r="TDF13" s="190"/>
      <c r="TDG13" s="190"/>
      <c r="TDH13" s="190"/>
      <c r="TDI13" s="190"/>
      <c r="TDJ13" s="190"/>
      <c r="TDK13" s="190"/>
      <c r="TDL13" s="190"/>
      <c r="TDM13" s="190"/>
      <c r="TDN13" s="190"/>
      <c r="TDO13" s="190"/>
      <c r="TDP13" s="190"/>
      <c r="TDQ13" s="190"/>
      <c r="TDR13" s="190"/>
      <c r="TDS13" s="190"/>
      <c r="TDT13" s="190"/>
      <c r="TDU13" s="190"/>
      <c r="TDV13" s="190"/>
      <c r="TDW13" s="190"/>
      <c r="TDX13" s="190"/>
      <c r="TDY13" s="190"/>
      <c r="TDZ13" s="190"/>
      <c r="TEA13" s="190"/>
      <c r="TEB13" s="190"/>
      <c r="TEC13" s="190"/>
      <c r="TED13" s="190"/>
      <c r="TEE13" s="190"/>
      <c r="TEF13" s="190"/>
      <c r="TEG13" s="190"/>
      <c r="TEH13" s="190"/>
      <c r="TEI13" s="190"/>
      <c r="TEJ13" s="190"/>
      <c r="TEK13" s="190"/>
      <c r="TEL13" s="190"/>
      <c r="TEM13" s="190"/>
      <c r="TEN13" s="190"/>
      <c r="TEO13" s="190"/>
      <c r="TEP13" s="190"/>
      <c r="TEQ13" s="190"/>
      <c r="TER13" s="190"/>
      <c r="TES13" s="190"/>
      <c r="TET13" s="190"/>
      <c r="TEU13" s="190"/>
      <c r="TEV13" s="190"/>
      <c r="TEW13" s="190"/>
      <c r="TEX13" s="190"/>
      <c r="TEY13" s="190"/>
      <c r="TEZ13" s="190"/>
      <c r="TFA13" s="190"/>
      <c r="TFB13" s="190"/>
      <c r="TFC13" s="190"/>
      <c r="TFD13" s="190"/>
      <c r="TFE13" s="190"/>
      <c r="TFF13" s="190"/>
      <c r="TFG13" s="190"/>
      <c r="TFH13" s="190"/>
      <c r="TFI13" s="190"/>
      <c r="TFJ13" s="190"/>
      <c r="TFK13" s="190"/>
      <c r="TFL13" s="190"/>
      <c r="TFM13" s="190"/>
      <c r="TFN13" s="190"/>
      <c r="TFO13" s="190"/>
      <c r="TFP13" s="190"/>
      <c r="TFQ13" s="190"/>
      <c r="TFR13" s="190"/>
      <c r="TFS13" s="190"/>
      <c r="TFT13" s="190"/>
      <c r="TFU13" s="190"/>
      <c r="TFV13" s="190"/>
      <c r="TFW13" s="190"/>
      <c r="TFX13" s="190"/>
      <c r="TFY13" s="190"/>
      <c r="TFZ13" s="190"/>
      <c r="TGA13" s="190"/>
      <c r="TGB13" s="190"/>
      <c r="TGC13" s="190"/>
      <c r="TGD13" s="190"/>
      <c r="TGE13" s="190"/>
      <c r="TGF13" s="190"/>
      <c r="TGG13" s="190"/>
      <c r="TGH13" s="190"/>
      <c r="TGI13" s="190"/>
      <c r="TGJ13" s="190"/>
      <c r="TGK13" s="190"/>
      <c r="TGL13" s="190"/>
      <c r="TGM13" s="190"/>
      <c r="TGN13" s="190"/>
      <c r="TGO13" s="190"/>
      <c r="TGP13" s="190"/>
      <c r="TGQ13" s="190"/>
      <c r="TGR13" s="190"/>
      <c r="TGS13" s="190"/>
      <c r="TGT13" s="190"/>
      <c r="TGU13" s="190"/>
      <c r="TGV13" s="190"/>
      <c r="TGW13" s="190"/>
      <c r="TGX13" s="190"/>
      <c r="TGY13" s="190"/>
      <c r="TGZ13" s="190"/>
      <c r="THA13" s="190"/>
      <c r="THB13" s="190"/>
      <c r="THC13" s="190"/>
      <c r="THD13" s="190"/>
      <c r="THE13" s="190"/>
      <c r="THF13" s="190"/>
      <c r="THG13" s="190"/>
      <c r="THH13" s="190"/>
      <c r="THI13" s="190"/>
      <c r="THJ13" s="190"/>
      <c r="THK13" s="190"/>
      <c r="THL13" s="190"/>
      <c r="THM13" s="190"/>
      <c r="THN13" s="190"/>
      <c r="THO13" s="190"/>
      <c r="THP13" s="190"/>
      <c r="THQ13" s="190"/>
      <c r="THR13" s="190"/>
      <c r="THS13" s="190"/>
      <c r="THT13" s="190"/>
      <c r="THU13" s="190"/>
      <c r="THV13" s="190"/>
      <c r="THW13" s="190"/>
      <c r="THX13" s="190"/>
      <c r="THY13" s="190"/>
      <c r="THZ13" s="190"/>
      <c r="TIA13" s="190"/>
      <c r="TIB13" s="190"/>
      <c r="TIC13" s="190"/>
      <c r="TID13" s="190"/>
      <c r="TIE13" s="190"/>
      <c r="TIF13" s="190"/>
      <c r="TIG13" s="190"/>
      <c r="TIH13" s="190"/>
      <c r="TII13" s="190"/>
      <c r="TIJ13" s="190"/>
      <c r="TIK13" s="190"/>
      <c r="TIL13" s="190"/>
      <c r="TIM13" s="190"/>
      <c r="TIN13" s="190"/>
      <c r="TIO13" s="190"/>
      <c r="TIP13" s="190"/>
      <c r="TIQ13" s="190"/>
      <c r="TIR13" s="190"/>
      <c r="TIS13" s="190"/>
      <c r="TIT13" s="190"/>
      <c r="TIU13" s="190"/>
      <c r="TIV13" s="190"/>
      <c r="TIW13" s="190"/>
      <c r="TIX13" s="190"/>
      <c r="TIY13" s="190"/>
      <c r="TIZ13" s="190"/>
      <c r="TJA13" s="190"/>
      <c r="TJB13" s="190"/>
      <c r="TJC13" s="190"/>
      <c r="TJD13" s="190"/>
      <c r="TJE13" s="190"/>
      <c r="TJF13" s="190"/>
      <c r="TJG13" s="190"/>
      <c r="TJH13" s="190"/>
      <c r="TJI13" s="190"/>
      <c r="TJJ13" s="190"/>
      <c r="TJK13" s="190"/>
      <c r="TJL13" s="190"/>
      <c r="TJM13" s="190"/>
      <c r="TJN13" s="190"/>
      <c r="TJO13" s="190"/>
      <c r="TJP13" s="190"/>
      <c r="TJQ13" s="190"/>
      <c r="TJR13" s="190"/>
      <c r="TJS13" s="190"/>
      <c r="TJT13" s="190"/>
      <c r="TJU13" s="190"/>
      <c r="TJV13" s="190"/>
      <c r="TJW13" s="190"/>
      <c r="TJX13" s="190"/>
      <c r="TJY13" s="190"/>
      <c r="TJZ13" s="190"/>
      <c r="TKA13" s="190"/>
      <c r="TKB13" s="190"/>
      <c r="TKC13" s="190"/>
      <c r="TKD13" s="190"/>
      <c r="TKE13" s="190"/>
      <c r="TKF13" s="190"/>
      <c r="TKG13" s="190"/>
      <c r="TKH13" s="190"/>
      <c r="TKI13" s="190"/>
      <c r="TKJ13" s="190"/>
      <c r="TKK13" s="190"/>
      <c r="TKL13" s="190"/>
      <c r="TKM13" s="190"/>
      <c r="TKN13" s="190"/>
      <c r="TKO13" s="190"/>
      <c r="TKP13" s="190"/>
      <c r="TKQ13" s="190"/>
      <c r="TKR13" s="190"/>
      <c r="TKS13" s="190"/>
      <c r="TKT13" s="190"/>
      <c r="TKU13" s="190"/>
      <c r="TKV13" s="190"/>
      <c r="TKW13" s="190"/>
      <c r="TKX13" s="190"/>
      <c r="TKY13" s="190"/>
      <c r="TKZ13" s="190"/>
      <c r="TLA13" s="190"/>
      <c r="TLB13" s="190"/>
      <c r="TLC13" s="190"/>
      <c r="TLD13" s="190"/>
      <c r="TLE13" s="190"/>
      <c r="TLF13" s="190"/>
      <c r="TLG13" s="190"/>
      <c r="TLH13" s="190"/>
      <c r="TLI13" s="190"/>
      <c r="TLJ13" s="190"/>
      <c r="TLK13" s="190"/>
      <c r="TLL13" s="190"/>
      <c r="TLM13" s="190"/>
      <c r="TLN13" s="190"/>
      <c r="TLO13" s="190"/>
      <c r="TLP13" s="190"/>
      <c r="TLQ13" s="190"/>
      <c r="TLR13" s="190"/>
      <c r="TLS13" s="190"/>
      <c r="TLT13" s="190"/>
      <c r="TLU13" s="190"/>
      <c r="TLV13" s="190"/>
      <c r="TLW13" s="190"/>
      <c r="TLX13" s="190"/>
      <c r="TLY13" s="190"/>
      <c r="TLZ13" s="190"/>
      <c r="TMA13" s="190"/>
      <c r="TMB13" s="190"/>
      <c r="TMC13" s="190"/>
      <c r="TMD13" s="190"/>
      <c r="TME13" s="190"/>
      <c r="TMF13" s="190"/>
      <c r="TMG13" s="190"/>
      <c r="TMH13" s="190"/>
      <c r="TMI13" s="190"/>
      <c r="TMJ13" s="190"/>
      <c r="TMK13" s="190"/>
      <c r="TML13" s="190"/>
      <c r="TMM13" s="190"/>
      <c r="TMN13" s="190"/>
      <c r="TMO13" s="190"/>
      <c r="TMP13" s="190"/>
      <c r="TMQ13" s="190"/>
      <c r="TMR13" s="190"/>
      <c r="TMS13" s="190"/>
      <c r="TMT13" s="190"/>
      <c r="TMU13" s="190"/>
      <c r="TMV13" s="190"/>
      <c r="TMW13" s="190"/>
      <c r="TMX13" s="190"/>
      <c r="TMY13" s="190"/>
      <c r="TMZ13" s="190"/>
      <c r="TNA13" s="190"/>
      <c r="TNB13" s="190"/>
      <c r="TNC13" s="190"/>
      <c r="TND13" s="190"/>
      <c r="TNE13" s="190"/>
      <c r="TNF13" s="190"/>
      <c r="TNG13" s="190"/>
      <c r="TNH13" s="190"/>
      <c r="TNI13" s="190"/>
      <c r="TNJ13" s="190"/>
      <c r="TNK13" s="190"/>
      <c r="TNL13" s="190"/>
      <c r="TNM13" s="190"/>
      <c r="TNN13" s="190"/>
      <c r="TNO13" s="190"/>
      <c r="TNP13" s="190"/>
      <c r="TNQ13" s="190"/>
      <c r="TNR13" s="190"/>
      <c r="TNS13" s="190"/>
      <c r="TNT13" s="190"/>
      <c r="TNU13" s="190"/>
      <c r="TNV13" s="190"/>
      <c r="TNW13" s="190"/>
      <c r="TNX13" s="190"/>
      <c r="TNY13" s="190"/>
      <c r="TNZ13" s="190"/>
      <c r="TOA13" s="190"/>
      <c r="TOB13" s="190"/>
      <c r="TOC13" s="190"/>
      <c r="TOD13" s="190"/>
      <c r="TOE13" s="190"/>
      <c r="TOF13" s="190"/>
      <c r="TOG13" s="190"/>
      <c r="TOH13" s="190"/>
      <c r="TOI13" s="190"/>
      <c r="TOJ13" s="190"/>
      <c r="TOK13" s="190"/>
      <c r="TOL13" s="190"/>
      <c r="TOM13" s="190"/>
      <c r="TON13" s="190"/>
      <c r="TOO13" s="190"/>
      <c r="TOP13" s="190"/>
      <c r="TOQ13" s="190"/>
      <c r="TOR13" s="190"/>
      <c r="TOS13" s="190"/>
      <c r="TOT13" s="190"/>
      <c r="TOU13" s="190"/>
      <c r="TOV13" s="190"/>
      <c r="TOW13" s="190"/>
      <c r="TOX13" s="190"/>
      <c r="TOY13" s="190"/>
      <c r="TOZ13" s="190"/>
      <c r="TPA13" s="190"/>
      <c r="TPB13" s="190"/>
      <c r="TPC13" s="190"/>
      <c r="TPD13" s="190"/>
      <c r="TPE13" s="190"/>
      <c r="TPF13" s="190"/>
      <c r="TPG13" s="190"/>
      <c r="TPH13" s="190"/>
      <c r="TPI13" s="190"/>
      <c r="TPJ13" s="190"/>
      <c r="TPK13" s="190"/>
      <c r="TPL13" s="190"/>
      <c r="TPM13" s="190"/>
      <c r="TPN13" s="190"/>
      <c r="TPO13" s="190"/>
      <c r="TPP13" s="190"/>
      <c r="TPQ13" s="190"/>
      <c r="TPR13" s="190"/>
      <c r="TPS13" s="190"/>
      <c r="TPT13" s="190"/>
      <c r="TPU13" s="190"/>
      <c r="TPV13" s="190"/>
      <c r="TPW13" s="190"/>
      <c r="TPX13" s="190"/>
      <c r="TPY13" s="190"/>
      <c r="TPZ13" s="190"/>
      <c r="TQA13" s="190"/>
      <c r="TQB13" s="190"/>
      <c r="TQC13" s="190"/>
      <c r="TQD13" s="190"/>
      <c r="TQE13" s="190"/>
      <c r="TQF13" s="190"/>
      <c r="TQG13" s="190"/>
      <c r="TQH13" s="190"/>
      <c r="TQI13" s="190"/>
      <c r="TQJ13" s="190"/>
      <c r="TQK13" s="190"/>
      <c r="TQL13" s="190"/>
      <c r="TQM13" s="190"/>
      <c r="TQN13" s="190"/>
      <c r="TQO13" s="190"/>
      <c r="TQP13" s="190"/>
      <c r="TQQ13" s="190"/>
      <c r="TQR13" s="190"/>
      <c r="TQS13" s="190"/>
      <c r="TQT13" s="190"/>
      <c r="TQU13" s="190"/>
      <c r="TQV13" s="190"/>
      <c r="TQW13" s="190"/>
      <c r="TQX13" s="190"/>
      <c r="TQY13" s="190"/>
      <c r="TQZ13" s="190"/>
      <c r="TRA13" s="190"/>
      <c r="TRB13" s="190"/>
      <c r="TRC13" s="190"/>
      <c r="TRD13" s="190"/>
      <c r="TRE13" s="190"/>
      <c r="TRF13" s="190"/>
      <c r="TRG13" s="190"/>
      <c r="TRH13" s="190"/>
      <c r="TRI13" s="190"/>
      <c r="TRJ13" s="190"/>
      <c r="TRK13" s="190"/>
      <c r="TRL13" s="190"/>
      <c r="TRM13" s="190"/>
      <c r="TRN13" s="190"/>
      <c r="TRO13" s="190"/>
      <c r="TRP13" s="190"/>
      <c r="TRQ13" s="190"/>
      <c r="TRR13" s="190"/>
      <c r="TRS13" s="190"/>
      <c r="TRT13" s="190"/>
      <c r="TRU13" s="190"/>
      <c r="TRV13" s="190"/>
      <c r="TRW13" s="190"/>
      <c r="TRX13" s="190"/>
      <c r="TRY13" s="190"/>
      <c r="TRZ13" s="190"/>
      <c r="TSA13" s="190"/>
      <c r="TSB13" s="190"/>
      <c r="TSC13" s="190"/>
      <c r="TSD13" s="190"/>
      <c r="TSE13" s="190"/>
      <c r="TSF13" s="190"/>
      <c r="TSG13" s="190"/>
      <c r="TSH13" s="190"/>
      <c r="TSI13" s="190"/>
      <c r="TSJ13" s="190"/>
      <c r="TSK13" s="190"/>
      <c r="TSL13" s="190"/>
      <c r="TSM13" s="190"/>
      <c r="TSN13" s="190"/>
      <c r="TSO13" s="190"/>
      <c r="TSP13" s="190"/>
      <c r="TSQ13" s="190"/>
      <c r="TSR13" s="190"/>
      <c r="TSS13" s="190"/>
      <c r="TST13" s="190"/>
      <c r="TSU13" s="190"/>
      <c r="TSV13" s="190"/>
      <c r="TSW13" s="190"/>
      <c r="TSX13" s="190"/>
      <c r="TSY13" s="190"/>
      <c r="TSZ13" s="190"/>
      <c r="TTA13" s="190"/>
      <c r="TTB13" s="190"/>
      <c r="TTC13" s="190"/>
      <c r="TTD13" s="190"/>
      <c r="TTE13" s="190"/>
      <c r="TTF13" s="190"/>
      <c r="TTG13" s="190"/>
      <c r="TTH13" s="190"/>
      <c r="TTI13" s="190"/>
      <c r="TTJ13" s="190"/>
      <c r="TTK13" s="190"/>
      <c r="TTL13" s="190"/>
      <c r="TTM13" s="190"/>
      <c r="TTN13" s="190"/>
      <c r="TTO13" s="190"/>
      <c r="TTP13" s="190"/>
      <c r="TTQ13" s="190"/>
      <c r="TTR13" s="190"/>
      <c r="TTS13" s="190"/>
      <c r="TTT13" s="190"/>
      <c r="TTU13" s="190"/>
      <c r="TTV13" s="190"/>
      <c r="TTW13" s="190"/>
      <c r="TTX13" s="190"/>
      <c r="TTY13" s="190"/>
      <c r="TTZ13" s="190"/>
      <c r="TUA13" s="190"/>
      <c r="TUB13" s="190"/>
      <c r="TUC13" s="190"/>
      <c r="TUD13" s="190"/>
      <c r="TUE13" s="190"/>
      <c r="TUF13" s="190"/>
      <c r="TUG13" s="190"/>
      <c r="TUH13" s="190"/>
      <c r="TUI13" s="190"/>
      <c r="TUJ13" s="190"/>
      <c r="TUK13" s="190"/>
      <c r="TUL13" s="190"/>
      <c r="TUM13" s="190"/>
      <c r="TUN13" s="190"/>
      <c r="TUO13" s="190"/>
      <c r="TUP13" s="190"/>
      <c r="TUQ13" s="190"/>
      <c r="TUR13" s="190"/>
      <c r="TUS13" s="190"/>
      <c r="TUT13" s="190"/>
      <c r="TUU13" s="190"/>
      <c r="TUV13" s="190"/>
      <c r="TUW13" s="190"/>
      <c r="TUX13" s="190"/>
      <c r="TUY13" s="190"/>
      <c r="TUZ13" s="190"/>
      <c r="TVA13" s="190"/>
      <c r="TVB13" s="190"/>
      <c r="TVC13" s="190"/>
      <c r="TVD13" s="190"/>
      <c r="TVE13" s="190"/>
      <c r="TVF13" s="190"/>
      <c r="TVG13" s="190"/>
      <c r="TVH13" s="190"/>
      <c r="TVI13" s="190"/>
      <c r="TVJ13" s="190"/>
      <c r="TVK13" s="190"/>
      <c r="TVL13" s="190"/>
      <c r="TVM13" s="190"/>
      <c r="TVN13" s="190"/>
      <c r="TVO13" s="190"/>
      <c r="TVP13" s="190"/>
      <c r="TVQ13" s="190"/>
      <c r="TVR13" s="190"/>
      <c r="TVS13" s="190"/>
      <c r="TVT13" s="190"/>
      <c r="TVU13" s="190"/>
      <c r="TVV13" s="190"/>
      <c r="TVW13" s="190"/>
      <c r="TVX13" s="190"/>
      <c r="TVY13" s="190"/>
      <c r="TVZ13" s="190"/>
      <c r="TWA13" s="190"/>
      <c r="TWB13" s="190"/>
      <c r="TWC13" s="190"/>
      <c r="TWD13" s="190"/>
      <c r="TWE13" s="190"/>
      <c r="TWF13" s="190"/>
      <c r="TWG13" s="190"/>
      <c r="TWH13" s="190"/>
      <c r="TWI13" s="190"/>
      <c r="TWJ13" s="190"/>
      <c r="TWK13" s="190"/>
      <c r="TWL13" s="190"/>
      <c r="TWM13" s="190"/>
      <c r="TWN13" s="190"/>
      <c r="TWO13" s="190"/>
      <c r="TWP13" s="190"/>
      <c r="TWQ13" s="190"/>
      <c r="TWR13" s="190"/>
      <c r="TWS13" s="190"/>
      <c r="TWT13" s="190"/>
      <c r="TWU13" s="190"/>
      <c r="TWV13" s="190"/>
      <c r="TWW13" s="190"/>
      <c r="TWX13" s="190"/>
      <c r="TWY13" s="190"/>
      <c r="TWZ13" s="190"/>
      <c r="TXA13" s="190"/>
      <c r="TXB13" s="190"/>
      <c r="TXC13" s="190"/>
      <c r="TXD13" s="190"/>
      <c r="TXE13" s="190"/>
      <c r="TXF13" s="190"/>
      <c r="TXG13" s="190"/>
      <c r="TXH13" s="190"/>
      <c r="TXI13" s="190"/>
      <c r="TXJ13" s="190"/>
      <c r="TXK13" s="190"/>
      <c r="TXL13" s="190"/>
      <c r="TXM13" s="190"/>
      <c r="TXN13" s="190"/>
      <c r="TXO13" s="190"/>
      <c r="TXP13" s="190"/>
      <c r="TXQ13" s="190"/>
      <c r="TXR13" s="190"/>
      <c r="TXS13" s="190"/>
      <c r="TXT13" s="190"/>
      <c r="TXU13" s="190"/>
      <c r="TXV13" s="190"/>
      <c r="TXW13" s="190"/>
      <c r="TXX13" s="190"/>
      <c r="TXY13" s="190"/>
      <c r="TXZ13" s="190"/>
      <c r="TYA13" s="190"/>
      <c r="TYB13" s="190"/>
      <c r="TYC13" s="190"/>
      <c r="TYD13" s="190"/>
      <c r="TYE13" s="190"/>
      <c r="TYF13" s="190"/>
      <c r="TYG13" s="190"/>
      <c r="TYH13" s="190"/>
      <c r="TYI13" s="190"/>
      <c r="TYJ13" s="190"/>
      <c r="TYK13" s="190"/>
      <c r="TYL13" s="190"/>
      <c r="TYM13" s="190"/>
      <c r="TYN13" s="190"/>
      <c r="TYO13" s="190"/>
      <c r="TYP13" s="190"/>
      <c r="TYQ13" s="190"/>
      <c r="TYR13" s="190"/>
      <c r="TYS13" s="190"/>
      <c r="TYT13" s="190"/>
      <c r="TYU13" s="190"/>
      <c r="TYV13" s="190"/>
      <c r="TYW13" s="190"/>
      <c r="TYX13" s="190"/>
      <c r="TYY13" s="190"/>
      <c r="TYZ13" s="190"/>
      <c r="TZA13" s="190"/>
      <c r="TZB13" s="190"/>
      <c r="TZC13" s="190"/>
      <c r="TZD13" s="190"/>
      <c r="TZE13" s="190"/>
      <c r="TZF13" s="190"/>
      <c r="TZG13" s="190"/>
      <c r="TZH13" s="190"/>
      <c r="TZI13" s="190"/>
      <c r="TZJ13" s="190"/>
      <c r="TZK13" s="190"/>
      <c r="TZL13" s="190"/>
      <c r="TZM13" s="190"/>
      <c r="TZN13" s="190"/>
      <c r="TZO13" s="190"/>
      <c r="TZP13" s="190"/>
      <c r="TZQ13" s="190"/>
      <c r="TZR13" s="190"/>
      <c r="TZS13" s="190"/>
      <c r="TZT13" s="190"/>
      <c r="TZU13" s="190"/>
      <c r="TZV13" s="190"/>
      <c r="TZW13" s="190"/>
      <c r="TZX13" s="190"/>
      <c r="TZY13" s="190"/>
      <c r="TZZ13" s="190"/>
      <c r="UAA13" s="190"/>
      <c r="UAB13" s="190"/>
      <c r="UAC13" s="190"/>
      <c r="UAD13" s="190"/>
      <c r="UAE13" s="190"/>
      <c r="UAF13" s="190"/>
      <c r="UAG13" s="190"/>
      <c r="UAH13" s="190"/>
      <c r="UAI13" s="190"/>
      <c r="UAJ13" s="190"/>
      <c r="UAK13" s="190"/>
      <c r="UAL13" s="190"/>
      <c r="UAM13" s="190"/>
      <c r="UAN13" s="190"/>
      <c r="UAO13" s="190"/>
      <c r="UAP13" s="190"/>
      <c r="UAQ13" s="190"/>
      <c r="UAR13" s="190"/>
      <c r="UAS13" s="190"/>
      <c r="UAT13" s="190"/>
      <c r="UAU13" s="190"/>
      <c r="UAV13" s="190"/>
      <c r="UAW13" s="190"/>
      <c r="UAX13" s="190"/>
      <c r="UAY13" s="190"/>
      <c r="UAZ13" s="190"/>
      <c r="UBA13" s="190"/>
      <c r="UBB13" s="190"/>
      <c r="UBC13" s="190"/>
      <c r="UBD13" s="190"/>
      <c r="UBE13" s="190"/>
      <c r="UBF13" s="190"/>
      <c r="UBG13" s="190"/>
      <c r="UBH13" s="190"/>
      <c r="UBI13" s="190"/>
      <c r="UBJ13" s="190"/>
      <c r="UBK13" s="190"/>
      <c r="UBL13" s="190"/>
      <c r="UBM13" s="190"/>
      <c r="UBN13" s="190"/>
      <c r="UBO13" s="190"/>
      <c r="UBP13" s="190"/>
      <c r="UBQ13" s="190"/>
      <c r="UBR13" s="190"/>
      <c r="UBS13" s="190"/>
      <c r="UBT13" s="190"/>
      <c r="UBU13" s="190"/>
      <c r="UBV13" s="190"/>
      <c r="UBW13" s="190"/>
      <c r="UBX13" s="190"/>
      <c r="UBY13" s="190"/>
      <c r="UBZ13" s="190"/>
      <c r="UCA13" s="190"/>
      <c r="UCB13" s="190"/>
      <c r="UCC13" s="190"/>
      <c r="UCD13" s="190"/>
      <c r="UCE13" s="190"/>
      <c r="UCF13" s="190"/>
      <c r="UCG13" s="190"/>
      <c r="UCH13" s="190"/>
      <c r="UCI13" s="190"/>
      <c r="UCJ13" s="190"/>
      <c r="UCK13" s="190"/>
      <c r="UCL13" s="190"/>
      <c r="UCM13" s="190"/>
      <c r="UCN13" s="190"/>
      <c r="UCO13" s="190"/>
      <c r="UCP13" s="190"/>
      <c r="UCQ13" s="190"/>
      <c r="UCR13" s="190"/>
      <c r="UCS13" s="190"/>
      <c r="UCT13" s="190"/>
      <c r="UCU13" s="190"/>
      <c r="UCV13" s="190"/>
      <c r="UCW13" s="190"/>
      <c r="UCX13" s="190"/>
      <c r="UCY13" s="190"/>
      <c r="UCZ13" s="190"/>
      <c r="UDA13" s="190"/>
      <c r="UDB13" s="190"/>
      <c r="UDC13" s="190"/>
      <c r="UDD13" s="190"/>
      <c r="UDE13" s="190"/>
      <c r="UDF13" s="190"/>
      <c r="UDG13" s="190"/>
      <c r="UDH13" s="190"/>
      <c r="UDI13" s="190"/>
      <c r="UDJ13" s="190"/>
      <c r="UDK13" s="190"/>
      <c r="UDL13" s="190"/>
      <c r="UDM13" s="190"/>
      <c r="UDN13" s="190"/>
      <c r="UDO13" s="190"/>
      <c r="UDP13" s="190"/>
      <c r="UDQ13" s="190"/>
      <c r="UDR13" s="190"/>
      <c r="UDS13" s="190"/>
      <c r="UDT13" s="190"/>
      <c r="UDU13" s="190"/>
      <c r="UDV13" s="190"/>
      <c r="UDW13" s="190"/>
      <c r="UDX13" s="190"/>
      <c r="UDY13" s="190"/>
      <c r="UDZ13" s="190"/>
      <c r="UEA13" s="190"/>
      <c r="UEB13" s="190"/>
      <c r="UEC13" s="190"/>
      <c r="UED13" s="190"/>
      <c r="UEE13" s="190"/>
      <c r="UEF13" s="190"/>
      <c r="UEG13" s="190"/>
      <c r="UEH13" s="190"/>
      <c r="UEI13" s="190"/>
      <c r="UEJ13" s="190"/>
      <c r="UEK13" s="190"/>
      <c r="UEL13" s="190"/>
      <c r="UEM13" s="190"/>
      <c r="UEN13" s="190"/>
      <c r="UEO13" s="190"/>
      <c r="UEP13" s="190"/>
      <c r="UEQ13" s="190"/>
      <c r="UER13" s="190"/>
      <c r="UES13" s="190"/>
      <c r="UET13" s="190"/>
      <c r="UEU13" s="190"/>
      <c r="UEV13" s="190"/>
      <c r="UEW13" s="190"/>
      <c r="UEX13" s="190"/>
      <c r="UEY13" s="190"/>
      <c r="UEZ13" s="190"/>
      <c r="UFA13" s="190"/>
      <c r="UFB13" s="190"/>
      <c r="UFC13" s="190"/>
      <c r="UFD13" s="190"/>
      <c r="UFE13" s="190"/>
      <c r="UFF13" s="190"/>
      <c r="UFG13" s="190"/>
      <c r="UFH13" s="190"/>
      <c r="UFI13" s="190"/>
      <c r="UFJ13" s="190"/>
      <c r="UFK13" s="190"/>
      <c r="UFL13" s="190"/>
      <c r="UFM13" s="190"/>
      <c r="UFN13" s="190"/>
      <c r="UFO13" s="190"/>
      <c r="UFP13" s="190"/>
      <c r="UFQ13" s="190"/>
      <c r="UFR13" s="190"/>
      <c r="UFS13" s="190"/>
      <c r="UFT13" s="190"/>
      <c r="UFU13" s="190"/>
      <c r="UFV13" s="190"/>
      <c r="UFW13" s="190"/>
      <c r="UFX13" s="190"/>
      <c r="UFY13" s="190"/>
      <c r="UFZ13" s="190"/>
      <c r="UGA13" s="190"/>
      <c r="UGB13" s="190"/>
      <c r="UGC13" s="190"/>
      <c r="UGD13" s="190"/>
      <c r="UGE13" s="190"/>
      <c r="UGF13" s="190"/>
      <c r="UGG13" s="190"/>
      <c r="UGH13" s="190"/>
      <c r="UGI13" s="190"/>
      <c r="UGJ13" s="190"/>
      <c r="UGK13" s="190"/>
      <c r="UGL13" s="190"/>
      <c r="UGM13" s="190"/>
      <c r="UGN13" s="190"/>
      <c r="UGO13" s="190"/>
      <c r="UGP13" s="190"/>
      <c r="UGQ13" s="190"/>
      <c r="UGR13" s="190"/>
      <c r="UGS13" s="190"/>
      <c r="UGT13" s="190"/>
      <c r="UGU13" s="190"/>
      <c r="UGV13" s="190"/>
      <c r="UGW13" s="190"/>
      <c r="UGX13" s="190"/>
      <c r="UGY13" s="190"/>
      <c r="UGZ13" s="190"/>
      <c r="UHA13" s="190"/>
      <c r="UHB13" s="190"/>
      <c r="UHC13" s="190"/>
      <c r="UHD13" s="190"/>
      <c r="UHE13" s="190"/>
      <c r="UHF13" s="190"/>
      <c r="UHG13" s="190"/>
      <c r="UHH13" s="190"/>
      <c r="UHI13" s="190"/>
      <c r="UHJ13" s="190"/>
      <c r="UHK13" s="190"/>
      <c r="UHL13" s="190"/>
      <c r="UHM13" s="190"/>
      <c r="UHN13" s="190"/>
      <c r="UHO13" s="190"/>
      <c r="UHP13" s="190"/>
      <c r="UHQ13" s="190"/>
      <c r="UHR13" s="190"/>
      <c r="UHS13" s="190"/>
      <c r="UHT13" s="190"/>
      <c r="UHU13" s="190"/>
      <c r="UHV13" s="190"/>
      <c r="UHW13" s="190"/>
      <c r="UHX13" s="190"/>
      <c r="UHY13" s="190"/>
      <c r="UHZ13" s="190"/>
      <c r="UIA13" s="190"/>
      <c r="UIB13" s="190"/>
      <c r="UIC13" s="190"/>
      <c r="UID13" s="190"/>
      <c r="UIE13" s="190"/>
      <c r="UIF13" s="190"/>
      <c r="UIG13" s="190"/>
      <c r="UIH13" s="190"/>
      <c r="UII13" s="190"/>
      <c r="UIJ13" s="190"/>
      <c r="UIK13" s="190"/>
      <c r="UIL13" s="190"/>
      <c r="UIM13" s="190"/>
      <c r="UIN13" s="190"/>
      <c r="UIO13" s="190"/>
      <c r="UIP13" s="190"/>
      <c r="UIQ13" s="190"/>
      <c r="UIR13" s="190"/>
      <c r="UIS13" s="190"/>
      <c r="UIT13" s="190"/>
      <c r="UIU13" s="190"/>
      <c r="UIV13" s="190"/>
      <c r="UIW13" s="190"/>
      <c r="UIX13" s="190"/>
      <c r="UIY13" s="190"/>
      <c r="UIZ13" s="190"/>
      <c r="UJA13" s="190"/>
      <c r="UJB13" s="190"/>
      <c r="UJC13" s="190"/>
      <c r="UJD13" s="190"/>
      <c r="UJE13" s="190"/>
      <c r="UJF13" s="190"/>
      <c r="UJG13" s="190"/>
      <c r="UJH13" s="190"/>
      <c r="UJI13" s="190"/>
      <c r="UJJ13" s="190"/>
      <c r="UJK13" s="190"/>
      <c r="UJL13" s="190"/>
      <c r="UJM13" s="190"/>
      <c r="UJN13" s="190"/>
      <c r="UJO13" s="190"/>
      <c r="UJP13" s="190"/>
      <c r="UJQ13" s="190"/>
      <c r="UJR13" s="190"/>
      <c r="UJS13" s="190"/>
      <c r="UJT13" s="190"/>
      <c r="UJU13" s="190"/>
      <c r="UJV13" s="190"/>
      <c r="UJW13" s="190"/>
      <c r="UJX13" s="190"/>
      <c r="UJY13" s="190"/>
      <c r="UJZ13" s="190"/>
      <c r="UKA13" s="190"/>
      <c r="UKB13" s="190"/>
      <c r="UKC13" s="190"/>
      <c r="UKD13" s="190"/>
      <c r="UKE13" s="190"/>
      <c r="UKF13" s="190"/>
      <c r="UKG13" s="190"/>
      <c r="UKH13" s="190"/>
      <c r="UKI13" s="190"/>
      <c r="UKJ13" s="190"/>
      <c r="UKK13" s="190"/>
      <c r="UKL13" s="190"/>
      <c r="UKM13" s="190"/>
      <c r="UKN13" s="190"/>
      <c r="UKO13" s="190"/>
      <c r="UKP13" s="190"/>
      <c r="UKQ13" s="190"/>
      <c r="UKR13" s="190"/>
      <c r="UKS13" s="190"/>
      <c r="UKT13" s="190"/>
      <c r="UKU13" s="190"/>
      <c r="UKV13" s="190"/>
      <c r="UKW13" s="190"/>
      <c r="UKX13" s="190"/>
      <c r="UKY13" s="190"/>
      <c r="UKZ13" s="190"/>
      <c r="ULA13" s="190"/>
      <c r="ULB13" s="190"/>
      <c r="ULC13" s="190"/>
      <c r="ULD13" s="190"/>
      <c r="ULE13" s="190"/>
      <c r="ULF13" s="190"/>
      <c r="ULG13" s="190"/>
      <c r="ULH13" s="190"/>
      <c r="ULI13" s="190"/>
      <c r="ULJ13" s="190"/>
      <c r="ULK13" s="190"/>
      <c r="ULL13" s="190"/>
      <c r="ULM13" s="190"/>
      <c r="ULN13" s="190"/>
      <c r="ULO13" s="190"/>
      <c r="ULP13" s="190"/>
      <c r="ULQ13" s="190"/>
      <c r="ULR13" s="190"/>
      <c r="ULS13" s="190"/>
      <c r="ULT13" s="190"/>
      <c r="ULU13" s="190"/>
      <c r="ULV13" s="190"/>
      <c r="ULW13" s="190"/>
      <c r="ULX13" s="190"/>
      <c r="ULY13" s="190"/>
      <c r="ULZ13" s="190"/>
      <c r="UMA13" s="190"/>
      <c r="UMB13" s="190"/>
      <c r="UMC13" s="190"/>
      <c r="UMD13" s="190"/>
      <c r="UME13" s="190"/>
      <c r="UMF13" s="190"/>
      <c r="UMG13" s="190"/>
      <c r="UMH13" s="190"/>
      <c r="UMI13" s="190"/>
      <c r="UMJ13" s="190"/>
      <c r="UMK13" s="190"/>
      <c r="UML13" s="190"/>
      <c r="UMM13" s="190"/>
      <c r="UMN13" s="190"/>
      <c r="UMO13" s="190"/>
      <c r="UMP13" s="190"/>
      <c r="UMQ13" s="190"/>
      <c r="UMR13" s="190"/>
      <c r="UMS13" s="190"/>
      <c r="UMT13" s="190"/>
      <c r="UMU13" s="190"/>
      <c r="UMV13" s="190"/>
      <c r="UMW13" s="190"/>
      <c r="UMX13" s="190"/>
      <c r="UMY13" s="190"/>
      <c r="UMZ13" s="190"/>
      <c r="UNA13" s="190"/>
      <c r="UNB13" s="190"/>
      <c r="UNC13" s="190"/>
      <c r="UND13" s="190"/>
      <c r="UNE13" s="190"/>
      <c r="UNF13" s="190"/>
      <c r="UNG13" s="190"/>
      <c r="UNH13" s="190"/>
      <c r="UNI13" s="190"/>
      <c r="UNJ13" s="190"/>
      <c r="UNK13" s="190"/>
      <c r="UNL13" s="190"/>
      <c r="UNM13" s="190"/>
      <c r="UNN13" s="190"/>
      <c r="UNO13" s="190"/>
      <c r="UNP13" s="190"/>
      <c r="UNQ13" s="190"/>
      <c r="UNR13" s="190"/>
      <c r="UNS13" s="190"/>
      <c r="UNT13" s="190"/>
      <c r="UNU13" s="190"/>
      <c r="UNV13" s="190"/>
      <c r="UNW13" s="190"/>
      <c r="UNX13" s="190"/>
      <c r="UNY13" s="190"/>
      <c r="UNZ13" s="190"/>
      <c r="UOA13" s="190"/>
      <c r="UOB13" s="190"/>
      <c r="UOC13" s="190"/>
      <c r="UOD13" s="190"/>
      <c r="UOE13" s="190"/>
      <c r="UOF13" s="190"/>
      <c r="UOG13" s="190"/>
      <c r="UOH13" s="190"/>
      <c r="UOI13" s="190"/>
      <c r="UOJ13" s="190"/>
      <c r="UOK13" s="190"/>
      <c r="UOL13" s="190"/>
      <c r="UOM13" s="190"/>
      <c r="UON13" s="190"/>
      <c r="UOO13" s="190"/>
      <c r="UOP13" s="190"/>
      <c r="UOQ13" s="190"/>
      <c r="UOR13" s="190"/>
      <c r="UOS13" s="190"/>
      <c r="UOT13" s="190"/>
      <c r="UOU13" s="190"/>
      <c r="UOV13" s="190"/>
      <c r="UOW13" s="190"/>
      <c r="UOX13" s="190"/>
      <c r="UOY13" s="190"/>
      <c r="UOZ13" s="190"/>
      <c r="UPA13" s="190"/>
      <c r="UPB13" s="190"/>
      <c r="UPC13" s="190"/>
      <c r="UPD13" s="190"/>
      <c r="UPE13" s="190"/>
      <c r="UPF13" s="190"/>
      <c r="UPG13" s="190"/>
      <c r="UPH13" s="190"/>
      <c r="UPI13" s="190"/>
      <c r="UPJ13" s="190"/>
      <c r="UPK13" s="190"/>
      <c r="UPL13" s="190"/>
      <c r="UPM13" s="190"/>
      <c r="UPN13" s="190"/>
      <c r="UPO13" s="190"/>
      <c r="UPP13" s="190"/>
      <c r="UPQ13" s="190"/>
      <c r="UPR13" s="190"/>
      <c r="UPS13" s="190"/>
      <c r="UPT13" s="190"/>
      <c r="UPU13" s="190"/>
      <c r="UPV13" s="190"/>
      <c r="UPW13" s="190"/>
      <c r="UPX13" s="190"/>
      <c r="UPY13" s="190"/>
      <c r="UPZ13" s="190"/>
      <c r="UQA13" s="190"/>
      <c r="UQB13" s="190"/>
      <c r="UQC13" s="190"/>
      <c r="UQD13" s="190"/>
      <c r="UQE13" s="190"/>
      <c r="UQF13" s="190"/>
      <c r="UQG13" s="190"/>
      <c r="UQH13" s="190"/>
      <c r="UQI13" s="190"/>
      <c r="UQJ13" s="190"/>
      <c r="UQK13" s="190"/>
      <c r="UQL13" s="190"/>
      <c r="UQM13" s="190"/>
      <c r="UQN13" s="190"/>
      <c r="UQO13" s="190"/>
      <c r="UQP13" s="190"/>
      <c r="UQQ13" s="190"/>
      <c r="UQR13" s="190"/>
      <c r="UQS13" s="190"/>
      <c r="UQT13" s="190"/>
      <c r="UQU13" s="190"/>
      <c r="UQV13" s="190"/>
      <c r="UQW13" s="190"/>
      <c r="UQX13" s="190"/>
      <c r="UQY13" s="190"/>
      <c r="UQZ13" s="190"/>
      <c r="URA13" s="190"/>
      <c r="URB13" s="190"/>
      <c r="URC13" s="190"/>
      <c r="URD13" s="190"/>
      <c r="URE13" s="190"/>
      <c r="URF13" s="190"/>
      <c r="URG13" s="190"/>
      <c r="URH13" s="190"/>
      <c r="URI13" s="190"/>
      <c r="URJ13" s="190"/>
      <c r="URK13" s="190"/>
      <c r="URL13" s="190"/>
      <c r="URM13" s="190"/>
      <c r="URN13" s="190"/>
      <c r="URO13" s="190"/>
      <c r="URP13" s="190"/>
      <c r="URQ13" s="190"/>
      <c r="URR13" s="190"/>
      <c r="URS13" s="190"/>
      <c r="URT13" s="190"/>
      <c r="URU13" s="190"/>
      <c r="URV13" s="190"/>
      <c r="URW13" s="190"/>
      <c r="URX13" s="190"/>
      <c r="URY13" s="190"/>
      <c r="URZ13" s="190"/>
      <c r="USA13" s="190"/>
      <c r="USB13" s="190"/>
      <c r="USC13" s="190"/>
      <c r="USD13" s="190"/>
      <c r="USE13" s="190"/>
      <c r="USF13" s="190"/>
      <c r="USG13" s="190"/>
      <c r="USH13" s="190"/>
      <c r="USI13" s="190"/>
      <c r="USJ13" s="190"/>
      <c r="USK13" s="190"/>
      <c r="USL13" s="190"/>
      <c r="USM13" s="190"/>
      <c r="USN13" s="190"/>
      <c r="USO13" s="190"/>
      <c r="USP13" s="190"/>
      <c r="USQ13" s="190"/>
      <c r="USR13" s="190"/>
      <c r="USS13" s="190"/>
      <c r="UST13" s="190"/>
      <c r="USU13" s="190"/>
      <c r="USV13" s="190"/>
      <c r="USW13" s="190"/>
      <c r="USX13" s="190"/>
      <c r="USY13" s="190"/>
      <c r="USZ13" s="190"/>
      <c r="UTA13" s="190"/>
      <c r="UTB13" s="190"/>
      <c r="UTC13" s="190"/>
      <c r="UTD13" s="190"/>
      <c r="UTE13" s="190"/>
      <c r="UTF13" s="190"/>
      <c r="UTG13" s="190"/>
      <c r="UTH13" s="190"/>
      <c r="UTI13" s="190"/>
      <c r="UTJ13" s="190"/>
      <c r="UTK13" s="190"/>
      <c r="UTL13" s="190"/>
      <c r="UTM13" s="190"/>
      <c r="UTN13" s="190"/>
      <c r="UTO13" s="190"/>
      <c r="UTP13" s="190"/>
      <c r="UTQ13" s="190"/>
      <c r="UTR13" s="190"/>
      <c r="UTS13" s="190"/>
      <c r="UTT13" s="190"/>
      <c r="UTU13" s="190"/>
      <c r="UTV13" s="190"/>
      <c r="UTW13" s="190"/>
      <c r="UTX13" s="190"/>
      <c r="UTY13" s="190"/>
      <c r="UTZ13" s="190"/>
      <c r="UUA13" s="190"/>
      <c r="UUB13" s="190"/>
      <c r="UUC13" s="190"/>
      <c r="UUD13" s="190"/>
      <c r="UUE13" s="190"/>
      <c r="UUF13" s="190"/>
      <c r="UUG13" s="190"/>
      <c r="UUH13" s="190"/>
      <c r="UUI13" s="190"/>
      <c r="UUJ13" s="190"/>
      <c r="UUK13" s="190"/>
      <c r="UUL13" s="190"/>
      <c r="UUM13" s="190"/>
      <c r="UUN13" s="190"/>
      <c r="UUO13" s="190"/>
      <c r="UUP13" s="190"/>
      <c r="UUQ13" s="190"/>
      <c r="UUR13" s="190"/>
      <c r="UUS13" s="190"/>
      <c r="UUT13" s="190"/>
      <c r="UUU13" s="190"/>
      <c r="UUV13" s="190"/>
      <c r="UUW13" s="190"/>
      <c r="UUX13" s="190"/>
      <c r="UUY13" s="190"/>
      <c r="UUZ13" s="190"/>
      <c r="UVA13" s="190"/>
      <c r="UVB13" s="190"/>
      <c r="UVC13" s="190"/>
      <c r="UVD13" s="190"/>
      <c r="UVE13" s="190"/>
      <c r="UVF13" s="190"/>
      <c r="UVG13" s="190"/>
      <c r="UVH13" s="190"/>
      <c r="UVI13" s="190"/>
      <c r="UVJ13" s="190"/>
      <c r="UVK13" s="190"/>
      <c r="UVL13" s="190"/>
      <c r="UVM13" s="190"/>
      <c r="UVN13" s="190"/>
      <c r="UVO13" s="190"/>
      <c r="UVP13" s="190"/>
      <c r="UVQ13" s="190"/>
      <c r="UVR13" s="190"/>
      <c r="UVS13" s="190"/>
      <c r="UVT13" s="190"/>
      <c r="UVU13" s="190"/>
      <c r="UVV13" s="190"/>
      <c r="UVW13" s="190"/>
      <c r="UVX13" s="190"/>
      <c r="UVY13" s="190"/>
      <c r="UVZ13" s="190"/>
      <c r="UWA13" s="190"/>
      <c r="UWB13" s="190"/>
      <c r="UWC13" s="190"/>
      <c r="UWD13" s="190"/>
      <c r="UWE13" s="190"/>
      <c r="UWF13" s="190"/>
      <c r="UWG13" s="190"/>
      <c r="UWH13" s="190"/>
      <c r="UWI13" s="190"/>
      <c r="UWJ13" s="190"/>
      <c r="UWK13" s="190"/>
      <c r="UWL13" s="190"/>
      <c r="UWM13" s="190"/>
      <c r="UWN13" s="190"/>
      <c r="UWO13" s="190"/>
      <c r="UWP13" s="190"/>
      <c r="UWQ13" s="190"/>
      <c r="UWR13" s="190"/>
      <c r="UWS13" s="190"/>
      <c r="UWT13" s="190"/>
      <c r="UWU13" s="190"/>
      <c r="UWV13" s="190"/>
      <c r="UWW13" s="190"/>
      <c r="UWX13" s="190"/>
      <c r="UWY13" s="190"/>
      <c r="UWZ13" s="190"/>
      <c r="UXA13" s="190"/>
      <c r="UXB13" s="190"/>
      <c r="UXC13" s="190"/>
      <c r="UXD13" s="190"/>
      <c r="UXE13" s="190"/>
      <c r="UXF13" s="190"/>
      <c r="UXG13" s="190"/>
      <c r="UXH13" s="190"/>
      <c r="UXI13" s="190"/>
      <c r="UXJ13" s="190"/>
      <c r="UXK13" s="190"/>
      <c r="UXL13" s="190"/>
      <c r="UXM13" s="190"/>
      <c r="UXN13" s="190"/>
      <c r="UXO13" s="190"/>
      <c r="UXP13" s="190"/>
      <c r="UXQ13" s="190"/>
      <c r="UXR13" s="190"/>
      <c r="UXS13" s="190"/>
      <c r="UXT13" s="190"/>
      <c r="UXU13" s="190"/>
      <c r="UXV13" s="190"/>
      <c r="UXW13" s="190"/>
      <c r="UXX13" s="190"/>
      <c r="UXY13" s="190"/>
      <c r="UXZ13" s="190"/>
      <c r="UYA13" s="190"/>
      <c r="UYB13" s="190"/>
      <c r="UYC13" s="190"/>
      <c r="UYD13" s="190"/>
      <c r="UYE13" s="190"/>
      <c r="UYF13" s="190"/>
      <c r="UYG13" s="190"/>
      <c r="UYH13" s="190"/>
      <c r="UYI13" s="190"/>
      <c r="UYJ13" s="190"/>
      <c r="UYK13" s="190"/>
      <c r="UYL13" s="190"/>
      <c r="UYM13" s="190"/>
      <c r="UYN13" s="190"/>
      <c r="UYO13" s="190"/>
      <c r="UYP13" s="190"/>
      <c r="UYQ13" s="190"/>
      <c r="UYR13" s="190"/>
      <c r="UYS13" s="190"/>
      <c r="UYT13" s="190"/>
      <c r="UYU13" s="190"/>
      <c r="UYV13" s="190"/>
      <c r="UYW13" s="190"/>
      <c r="UYX13" s="190"/>
      <c r="UYY13" s="190"/>
      <c r="UYZ13" s="190"/>
      <c r="UZA13" s="190"/>
      <c r="UZB13" s="190"/>
      <c r="UZC13" s="190"/>
      <c r="UZD13" s="190"/>
      <c r="UZE13" s="190"/>
      <c r="UZF13" s="190"/>
      <c r="UZG13" s="190"/>
      <c r="UZH13" s="190"/>
      <c r="UZI13" s="190"/>
      <c r="UZJ13" s="190"/>
      <c r="UZK13" s="190"/>
      <c r="UZL13" s="190"/>
      <c r="UZM13" s="190"/>
      <c r="UZN13" s="190"/>
      <c r="UZO13" s="190"/>
      <c r="UZP13" s="190"/>
      <c r="UZQ13" s="190"/>
      <c r="UZR13" s="190"/>
      <c r="UZS13" s="190"/>
      <c r="UZT13" s="190"/>
      <c r="UZU13" s="190"/>
      <c r="UZV13" s="190"/>
      <c r="UZW13" s="190"/>
      <c r="UZX13" s="190"/>
      <c r="UZY13" s="190"/>
      <c r="UZZ13" s="190"/>
      <c r="VAA13" s="190"/>
      <c r="VAB13" s="190"/>
      <c r="VAC13" s="190"/>
      <c r="VAD13" s="190"/>
      <c r="VAE13" s="190"/>
      <c r="VAF13" s="190"/>
      <c r="VAG13" s="190"/>
      <c r="VAH13" s="190"/>
      <c r="VAI13" s="190"/>
      <c r="VAJ13" s="190"/>
      <c r="VAK13" s="190"/>
      <c r="VAL13" s="190"/>
      <c r="VAM13" s="190"/>
      <c r="VAN13" s="190"/>
      <c r="VAO13" s="190"/>
      <c r="VAP13" s="190"/>
      <c r="VAQ13" s="190"/>
      <c r="VAR13" s="190"/>
      <c r="VAS13" s="190"/>
      <c r="VAT13" s="190"/>
      <c r="VAU13" s="190"/>
      <c r="VAV13" s="190"/>
      <c r="VAW13" s="190"/>
      <c r="VAX13" s="190"/>
      <c r="VAY13" s="190"/>
      <c r="VAZ13" s="190"/>
      <c r="VBA13" s="190"/>
      <c r="VBB13" s="190"/>
      <c r="VBC13" s="190"/>
      <c r="VBD13" s="190"/>
      <c r="VBE13" s="190"/>
      <c r="VBF13" s="190"/>
      <c r="VBG13" s="190"/>
      <c r="VBH13" s="190"/>
      <c r="VBI13" s="190"/>
      <c r="VBJ13" s="190"/>
      <c r="VBK13" s="190"/>
      <c r="VBL13" s="190"/>
      <c r="VBM13" s="190"/>
      <c r="VBN13" s="190"/>
      <c r="VBO13" s="190"/>
      <c r="VBP13" s="190"/>
      <c r="VBQ13" s="190"/>
      <c r="VBR13" s="190"/>
      <c r="VBS13" s="190"/>
      <c r="VBT13" s="190"/>
      <c r="VBU13" s="190"/>
      <c r="VBV13" s="190"/>
      <c r="VBW13" s="190"/>
      <c r="VBX13" s="190"/>
      <c r="VBY13" s="190"/>
      <c r="VBZ13" s="190"/>
      <c r="VCA13" s="190"/>
      <c r="VCB13" s="190"/>
      <c r="VCC13" s="190"/>
      <c r="VCD13" s="190"/>
      <c r="VCE13" s="190"/>
      <c r="VCF13" s="190"/>
      <c r="VCG13" s="190"/>
      <c r="VCH13" s="190"/>
      <c r="VCI13" s="190"/>
      <c r="VCJ13" s="190"/>
      <c r="VCK13" s="190"/>
      <c r="VCL13" s="190"/>
      <c r="VCM13" s="190"/>
      <c r="VCN13" s="190"/>
      <c r="VCO13" s="190"/>
      <c r="VCP13" s="190"/>
      <c r="VCQ13" s="190"/>
      <c r="VCR13" s="190"/>
      <c r="VCS13" s="190"/>
      <c r="VCT13" s="190"/>
      <c r="VCU13" s="190"/>
      <c r="VCV13" s="190"/>
      <c r="VCW13" s="190"/>
      <c r="VCX13" s="190"/>
      <c r="VCY13" s="190"/>
      <c r="VCZ13" s="190"/>
      <c r="VDA13" s="190"/>
      <c r="VDB13" s="190"/>
      <c r="VDC13" s="190"/>
      <c r="VDD13" s="190"/>
      <c r="VDE13" s="190"/>
      <c r="VDF13" s="190"/>
      <c r="VDG13" s="190"/>
      <c r="VDH13" s="190"/>
      <c r="VDI13" s="190"/>
      <c r="VDJ13" s="190"/>
      <c r="VDK13" s="190"/>
      <c r="VDL13" s="190"/>
      <c r="VDM13" s="190"/>
      <c r="VDN13" s="190"/>
      <c r="VDO13" s="190"/>
      <c r="VDP13" s="190"/>
      <c r="VDQ13" s="190"/>
      <c r="VDR13" s="190"/>
      <c r="VDS13" s="190"/>
      <c r="VDT13" s="190"/>
      <c r="VDU13" s="190"/>
      <c r="VDV13" s="190"/>
      <c r="VDW13" s="190"/>
      <c r="VDX13" s="190"/>
      <c r="VDY13" s="190"/>
      <c r="VDZ13" s="190"/>
      <c r="VEA13" s="190"/>
      <c r="VEB13" s="190"/>
      <c r="VEC13" s="190"/>
      <c r="VED13" s="190"/>
      <c r="VEE13" s="190"/>
      <c r="VEF13" s="190"/>
      <c r="VEG13" s="190"/>
      <c r="VEH13" s="190"/>
      <c r="VEI13" s="190"/>
      <c r="VEJ13" s="190"/>
      <c r="VEK13" s="190"/>
      <c r="VEL13" s="190"/>
      <c r="VEM13" s="190"/>
      <c r="VEN13" s="190"/>
      <c r="VEO13" s="190"/>
      <c r="VEP13" s="190"/>
      <c r="VEQ13" s="190"/>
      <c r="VER13" s="190"/>
      <c r="VES13" s="190"/>
      <c r="VET13" s="190"/>
      <c r="VEU13" s="190"/>
      <c r="VEV13" s="190"/>
      <c r="VEW13" s="190"/>
      <c r="VEX13" s="190"/>
      <c r="VEY13" s="190"/>
      <c r="VEZ13" s="190"/>
      <c r="VFA13" s="190"/>
      <c r="VFB13" s="190"/>
      <c r="VFC13" s="190"/>
      <c r="VFD13" s="190"/>
      <c r="VFE13" s="190"/>
      <c r="VFF13" s="190"/>
      <c r="VFG13" s="190"/>
      <c r="VFH13" s="190"/>
      <c r="VFI13" s="190"/>
      <c r="VFJ13" s="190"/>
      <c r="VFK13" s="190"/>
      <c r="VFL13" s="190"/>
      <c r="VFM13" s="190"/>
      <c r="VFN13" s="190"/>
      <c r="VFO13" s="190"/>
      <c r="VFP13" s="190"/>
      <c r="VFQ13" s="190"/>
      <c r="VFR13" s="190"/>
      <c r="VFS13" s="190"/>
      <c r="VFT13" s="190"/>
      <c r="VFU13" s="190"/>
      <c r="VFV13" s="190"/>
      <c r="VFW13" s="190"/>
      <c r="VFX13" s="190"/>
      <c r="VFY13" s="190"/>
      <c r="VFZ13" s="190"/>
      <c r="VGA13" s="190"/>
      <c r="VGB13" s="190"/>
      <c r="VGC13" s="190"/>
      <c r="VGD13" s="190"/>
      <c r="VGE13" s="190"/>
      <c r="VGF13" s="190"/>
      <c r="VGG13" s="190"/>
      <c r="VGH13" s="190"/>
      <c r="VGI13" s="190"/>
      <c r="VGJ13" s="190"/>
      <c r="VGK13" s="190"/>
      <c r="VGL13" s="190"/>
      <c r="VGM13" s="190"/>
      <c r="VGN13" s="190"/>
      <c r="VGO13" s="190"/>
      <c r="VGP13" s="190"/>
      <c r="VGQ13" s="190"/>
      <c r="VGR13" s="190"/>
      <c r="VGS13" s="190"/>
      <c r="VGT13" s="190"/>
      <c r="VGU13" s="190"/>
      <c r="VGV13" s="190"/>
      <c r="VGW13" s="190"/>
      <c r="VGX13" s="190"/>
      <c r="VGY13" s="190"/>
      <c r="VGZ13" s="190"/>
      <c r="VHA13" s="190"/>
      <c r="VHB13" s="190"/>
      <c r="VHC13" s="190"/>
      <c r="VHD13" s="190"/>
      <c r="VHE13" s="190"/>
      <c r="VHF13" s="190"/>
      <c r="VHG13" s="190"/>
      <c r="VHH13" s="190"/>
      <c r="VHI13" s="190"/>
      <c r="VHJ13" s="190"/>
      <c r="VHK13" s="190"/>
      <c r="VHL13" s="190"/>
      <c r="VHM13" s="190"/>
      <c r="VHN13" s="190"/>
      <c r="VHO13" s="190"/>
      <c r="VHP13" s="190"/>
      <c r="VHQ13" s="190"/>
      <c r="VHR13" s="190"/>
      <c r="VHS13" s="190"/>
      <c r="VHT13" s="190"/>
      <c r="VHU13" s="190"/>
      <c r="VHV13" s="190"/>
      <c r="VHW13" s="190"/>
      <c r="VHX13" s="190"/>
      <c r="VHY13" s="190"/>
      <c r="VHZ13" s="190"/>
      <c r="VIA13" s="190"/>
      <c r="VIB13" s="190"/>
      <c r="VIC13" s="190"/>
      <c r="VID13" s="190"/>
      <c r="VIE13" s="190"/>
      <c r="VIF13" s="190"/>
      <c r="VIG13" s="190"/>
      <c r="VIH13" s="190"/>
      <c r="VII13" s="190"/>
      <c r="VIJ13" s="190"/>
      <c r="VIK13" s="190"/>
      <c r="VIL13" s="190"/>
      <c r="VIM13" s="190"/>
      <c r="VIN13" s="190"/>
      <c r="VIO13" s="190"/>
      <c r="VIP13" s="190"/>
      <c r="VIQ13" s="190"/>
      <c r="VIR13" s="190"/>
      <c r="VIS13" s="190"/>
      <c r="VIT13" s="190"/>
      <c r="VIU13" s="190"/>
      <c r="VIV13" s="190"/>
      <c r="VIW13" s="190"/>
      <c r="VIX13" s="190"/>
      <c r="VIY13" s="190"/>
      <c r="VIZ13" s="190"/>
      <c r="VJA13" s="190"/>
      <c r="VJB13" s="190"/>
      <c r="VJC13" s="190"/>
      <c r="VJD13" s="190"/>
      <c r="VJE13" s="190"/>
      <c r="VJF13" s="190"/>
      <c r="VJG13" s="190"/>
      <c r="VJH13" s="190"/>
      <c r="VJI13" s="190"/>
      <c r="VJJ13" s="190"/>
      <c r="VJK13" s="190"/>
      <c r="VJL13" s="190"/>
      <c r="VJM13" s="190"/>
      <c r="VJN13" s="190"/>
      <c r="VJO13" s="190"/>
      <c r="VJP13" s="190"/>
      <c r="VJQ13" s="190"/>
      <c r="VJR13" s="190"/>
      <c r="VJS13" s="190"/>
      <c r="VJT13" s="190"/>
      <c r="VJU13" s="190"/>
      <c r="VJV13" s="190"/>
      <c r="VJW13" s="190"/>
      <c r="VJX13" s="190"/>
      <c r="VJY13" s="190"/>
      <c r="VJZ13" s="190"/>
      <c r="VKA13" s="190"/>
      <c r="VKB13" s="190"/>
      <c r="VKC13" s="190"/>
      <c r="VKD13" s="190"/>
      <c r="VKE13" s="190"/>
      <c r="VKF13" s="190"/>
      <c r="VKG13" s="190"/>
      <c r="VKH13" s="190"/>
      <c r="VKI13" s="190"/>
      <c r="VKJ13" s="190"/>
      <c r="VKK13" s="190"/>
      <c r="VKL13" s="190"/>
      <c r="VKM13" s="190"/>
      <c r="VKN13" s="190"/>
      <c r="VKO13" s="190"/>
      <c r="VKP13" s="190"/>
      <c r="VKQ13" s="190"/>
      <c r="VKR13" s="190"/>
      <c r="VKS13" s="190"/>
      <c r="VKT13" s="190"/>
      <c r="VKU13" s="190"/>
      <c r="VKV13" s="190"/>
      <c r="VKW13" s="190"/>
      <c r="VKX13" s="190"/>
      <c r="VKY13" s="190"/>
      <c r="VKZ13" s="190"/>
      <c r="VLA13" s="190"/>
      <c r="VLB13" s="190"/>
      <c r="VLC13" s="190"/>
      <c r="VLD13" s="190"/>
      <c r="VLE13" s="190"/>
      <c r="VLF13" s="190"/>
      <c r="VLG13" s="190"/>
      <c r="VLH13" s="190"/>
      <c r="VLI13" s="190"/>
      <c r="VLJ13" s="190"/>
      <c r="VLK13" s="190"/>
      <c r="VLL13" s="190"/>
      <c r="VLM13" s="190"/>
      <c r="VLN13" s="190"/>
      <c r="VLO13" s="190"/>
      <c r="VLP13" s="190"/>
      <c r="VLQ13" s="190"/>
      <c r="VLR13" s="190"/>
      <c r="VLS13" s="190"/>
      <c r="VLT13" s="190"/>
      <c r="VLU13" s="190"/>
      <c r="VLV13" s="190"/>
      <c r="VLW13" s="190"/>
      <c r="VLX13" s="190"/>
      <c r="VLY13" s="190"/>
      <c r="VLZ13" s="190"/>
      <c r="VMA13" s="190"/>
      <c r="VMB13" s="190"/>
      <c r="VMC13" s="190"/>
      <c r="VMD13" s="190"/>
      <c r="VME13" s="190"/>
      <c r="VMF13" s="190"/>
      <c r="VMG13" s="190"/>
      <c r="VMH13" s="190"/>
      <c r="VMI13" s="190"/>
      <c r="VMJ13" s="190"/>
      <c r="VMK13" s="190"/>
      <c r="VML13" s="190"/>
      <c r="VMM13" s="190"/>
      <c r="VMN13" s="190"/>
      <c r="VMO13" s="190"/>
      <c r="VMP13" s="190"/>
      <c r="VMQ13" s="190"/>
      <c r="VMR13" s="190"/>
      <c r="VMS13" s="190"/>
      <c r="VMT13" s="190"/>
      <c r="VMU13" s="190"/>
      <c r="VMV13" s="190"/>
      <c r="VMW13" s="190"/>
      <c r="VMX13" s="190"/>
      <c r="VMY13" s="190"/>
      <c r="VMZ13" s="190"/>
      <c r="VNA13" s="190"/>
      <c r="VNB13" s="190"/>
      <c r="VNC13" s="190"/>
      <c r="VND13" s="190"/>
      <c r="VNE13" s="190"/>
      <c r="VNF13" s="190"/>
      <c r="VNG13" s="190"/>
      <c r="VNH13" s="190"/>
      <c r="VNI13" s="190"/>
      <c r="VNJ13" s="190"/>
      <c r="VNK13" s="190"/>
      <c r="VNL13" s="190"/>
      <c r="VNM13" s="190"/>
      <c r="VNN13" s="190"/>
      <c r="VNO13" s="190"/>
      <c r="VNP13" s="190"/>
      <c r="VNQ13" s="190"/>
      <c r="VNR13" s="190"/>
      <c r="VNS13" s="190"/>
      <c r="VNT13" s="190"/>
      <c r="VNU13" s="190"/>
      <c r="VNV13" s="190"/>
      <c r="VNW13" s="190"/>
      <c r="VNX13" s="190"/>
      <c r="VNY13" s="190"/>
      <c r="VNZ13" s="190"/>
      <c r="VOA13" s="190"/>
      <c r="VOB13" s="190"/>
      <c r="VOC13" s="190"/>
      <c r="VOD13" s="190"/>
      <c r="VOE13" s="190"/>
      <c r="VOF13" s="190"/>
      <c r="VOG13" s="190"/>
      <c r="VOH13" s="190"/>
      <c r="VOI13" s="190"/>
      <c r="VOJ13" s="190"/>
      <c r="VOK13" s="190"/>
      <c r="VOL13" s="190"/>
      <c r="VOM13" s="190"/>
      <c r="VON13" s="190"/>
      <c r="VOO13" s="190"/>
      <c r="VOP13" s="190"/>
      <c r="VOQ13" s="190"/>
      <c r="VOR13" s="190"/>
      <c r="VOS13" s="190"/>
      <c r="VOT13" s="190"/>
      <c r="VOU13" s="190"/>
      <c r="VOV13" s="190"/>
      <c r="VOW13" s="190"/>
      <c r="VOX13" s="190"/>
      <c r="VOY13" s="190"/>
      <c r="VOZ13" s="190"/>
      <c r="VPA13" s="190"/>
      <c r="VPB13" s="190"/>
      <c r="VPC13" s="190"/>
      <c r="VPD13" s="190"/>
      <c r="VPE13" s="190"/>
      <c r="VPF13" s="190"/>
      <c r="VPG13" s="190"/>
      <c r="VPH13" s="190"/>
      <c r="VPI13" s="190"/>
      <c r="VPJ13" s="190"/>
      <c r="VPK13" s="190"/>
      <c r="VPL13" s="190"/>
      <c r="VPM13" s="190"/>
      <c r="VPN13" s="190"/>
      <c r="VPO13" s="190"/>
      <c r="VPP13" s="190"/>
      <c r="VPQ13" s="190"/>
      <c r="VPR13" s="190"/>
      <c r="VPS13" s="190"/>
      <c r="VPT13" s="190"/>
      <c r="VPU13" s="190"/>
      <c r="VPV13" s="190"/>
      <c r="VPW13" s="190"/>
      <c r="VPX13" s="190"/>
      <c r="VPY13" s="190"/>
      <c r="VPZ13" s="190"/>
      <c r="VQA13" s="190"/>
      <c r="VQB13" s="190"/>
      <c r="VQC13" s="190"/>
      <c r="VQD13" s="190"/>
      <c r="VQE13" s="190"/>
      <c r="VQF13" s="190"/>
      <c r="VQG13" s="190"/>
      <c r="VQH13" s="190"/>
      <c r="VQI13" s="190"/>
      <c r="VQJ13" s="190"/>
      <c r="VQK13" s="190"/>
      <c r="VQL13" s="190"/>
      <c r="VQM13" s="190"/>
      <c r="VQN13" s="190"/>
      <c r="VQO13" s="190"/>
      <c r="VQP13" s="190"/>
      <c r="VQQ13" s="190"/>
      <c r="VQR13" s="190"/>
      <c r="VQS13" s="190"/>
      <c r="VQT13" s="190"/>
      <c r="VQU13" s="190"/>
      <c r="VQV13" s="190"/>
      <c r="VQW13" s="190"/>
      <c r="VQX13" s="190"/>
      <c r="VQY13" s="190"/>
      <c r="VQZ13" s="190"/>
      <c r="VRA13" s="190"/>
      <c r="VRB13" s="190"/>
      <c r="VRC13" s="190"/>
      <c r="VRD13" s="190"/>
      <c r="VRE13" s="190"/>
      <c r="VRF13" s="190"/>
      <c r="VRG13" s="190"/>
      <c r="VRH13" s="190"/>
      <c r="VRI13" s="190"/>
      <c r="VRJ13" s="190"/>
      <c r="VRK13" s="190"/>
      <c r="VRL13" s="190"/>
      <c r="VRM13" s="190"/>
      <c r="VRN13" s="190"/>
      <c r="VRO13" s="190"/>
      <c r="VRP13" s="190"/>
      <c r="VRQ13" s="190"/>
      <c r="VRR13" s="190"/>
      <c r="VRS13" s="190"/>
      <c r="VRT13" s="190"/>
      <c r="VRU13" s="190"/>
      <c r="VRV13" s="190"/>
      <c r="VRW13" s="190"/>
      <c r="VRX13" s="190"/>
      <c r="VRY13" s="190"/>
      <c r="VRZ13" s="190"/>
      <c r="VSA13" s="190"/>
      <c r="VSB13" s="190"/>
      <c r="VSC13" s="190"/>
      <c r="VSD13" s="190"/>
      <c r="VSE13" s="190"/>
      <c r="VSF13" s="190"/>
      <c r="VSG13" s="190"/>
      <c r="VSH13" s="190"/>
      <c r="VSI13" s="190"/>
      <c r="VSJ13" s="190"/>
      <c r="VSK13" s="190"/>
      <c r="VSL13" s="190"/>
      <c r="VSM13" s="190"/>
      <c r="VSN13" s="190"/>
      <c r="VSO13" s="190"/>
      <c r="VSP13" s="190"/>
      <c r="VSQ13" s="190"/>
      <c r="VSR13" s="190"/>
      <c r="VSS13" s="190"/>
      <c r="VST13" s="190"/>
      <c r="VSU13" s="190"/>
      <c r="VSV13" s="190"/>
      <c r="VSW13" s="190"/>
      <c r="VSX13" s="190"/>
      <c r="VSY13" s="190"/>
      <c r="VSZ13" s="190"/>
      <c r="VTA13" s="190"/>
      <c r="VTB13" s="190"/>
      <c r="VTC13" s="190"/>
      <c r="VTD13" s="190"/>
      <c r="VTE13" s="190"/>
      <c r="VTF13" s="190"/>
      <c r="VTG13" s="190"/>
      <c r="VTH13" s="190"/>
      <c r="VTI13" s="190"/>
      <c r="VTJ13" s="190"/>
      <c r="VTK13" s="190"/>
      <c r="VTL13" s="190"/>
      <c r="VTM13" s="190"/>
      <c r="VTN13" s="190"/>
      <c r="VTO13" s="190"/>
      <c r="VTP13" s="190"/>
      <c r="VTQ13" s="190"/>
      <c r="VTR13" s="190"/>
      <c r="VTS13" s="190"/>
      <c r="VTT13" s="190"/>
      <c r="VTU13" s="190"/>
      <c r="VTV13" s="190"/>
      <c r="VTW13" s="190"/>
      <c r="VTX13" s="190"/>
      <c r="VTY13" s="190"/>
      <c r="VTZ13" s="190"/>
      <c r="VUA13" s="190"/>
      <c r="VUB13" s="190"/>
      <c r="VUC13" s="190"/>
      <c r="VUD13" s="190"/>
      <c r="VUE13" s="190"/>
      <c r="VUF13" s="190"/>
      <c r="VUG13" s="190"/>
      <c r="VUH13" s="190"/>
      <c r="VUI13" s="190"/>
      <c r="VUJ13" s="190"/>
      <c r="VUK13" s="190"/>
      <c r="VUL13" s="190"/>
      <c r="VUM13" s="190"/>
      <c r="VUN13" s="190"/>
      <c r="VUO13" s="190"/>
      <c r="VUP13" s="190"/>
      <c r="VUQ13" s="190"/>
      <c r="VUR13" s="190"/>
      <c r="VUS13" s="190"/>
      <c r="VUT13" s="190"/>
      <c r="VUU13" s="190"/>
      <c r="VUV13" s="190"/>
      <c r="VUW13" s="190"/>
      <c r="VUX13" s="190"/>
      <c r="VUY13" s="190"/>
      <c r="VUZ13" s="190"/>
      <c r="VVA13" s="190"/>
      <c r="VVB13" s="190"/>
      <c r="VVC13" s="190"/>
      <c r="VVD13" s="190"/>
      <c r="VVE13" s="190"/>
      <c r="VVF13" s="190"/>
      <c r="VVG13" s="190"/>
      <c r="VVH13" s="190"/>
      <c r="VVI13" s="190"/>
      <c r="VVJ13" s="190"/>
      <c r="VVK13" s="190"/>
      <c r="VVL13" s="190"/>
      <c r="VVM13" s="190"/>
      <c r="VVN13" s="190"/>
      <c r="VVO13" s="190"/>
      <c r="VVP13" s="190"/>
      <c r="VVQ13" s="190"/>
      <c r="VVR13" s="190"/>
      <c r="VVS13" s="190"/>
      <c r="VVT13" s="190"/>
      <c r="VVU13" s="190"/>
      <c r="VVV13" s="190"/>
      <c r="VVW13" s="190"/>
      <c r="VVX13" s="190"/>
      <c r="VVY13" s="190"/>
      <c r="VVZ13" s="190"/>
      <c r="VWA13" s="190"/>
      <c r="VWB13" s="190"/>
      <c r="VWC13" s="190"/>
      <c r="VWD13" s="190"/>
      <c r="VWE13" s="190"/>
      <c r="VWF13" s="190"/>
      <c r="VWG13" s="190"/>
      <c r="VWH13" s="190"/>
      <c r="VWI13" s="190"/>
      <c r="VWJ13" s="190"/>
      <c r="VWK13" s="190"/>
      <c r="VWL13" s="190"/>
      <c r="VWM13" s="190"/>
      <c r="VWN13" s="190"/>
      <c r="VWO13" s="190"/>
      <c r="VWP13" s="190"/>
      <c r="VWQ13" s="190"/>
      <c r="VWR13" s="190"/>
      <c r="VWS13" s="190"/>
      <c r="VWT13" s="190"/>
      <c r="VWU13" s="190"/>
      <c r="VWV13" s="190"/>
      <c r="VWW13" s="190"/>
      <c r="VWX13" s="190"/>
      <c r="VWY13" s="190"/>
      <c r="VWZ13" s="190"/>
      <c r="VXA13" s="190"/>
      <c r="VXB13" s="190"/>
      <c r="VXC13" s="190"/>
      <c r="VXD13" s="190"/>
      <c r="VXE13" s="190"/>
      <c r="VXF13" s="190"/>
      <c r="VXG13" s="190"/>
      <c r="VXH13" s="190"/>
      <c r="VXI13" s="190"/>
      <c r="VXJ13" s="190"/>
      <c r="VXK13" s="190"/>
      <c r="VXL13" s="190"/>
      <c r="VXM13" s="190"/>
      <c r="VXN13" s="190"/>
      <c r="VXO13" s="190"/>
      <c r="VXP13" s="190"/>
      <c r="VXQ13" s="190"/>
      <c r="VXR13" s="190"/>
      <c r="VXS13" s="190"/>
      <c r="VXT13" s="190"/>
      <c r="VXU13" s="190"/>
      <c r="VXV13" s="190"/>
      <c r="VXW13" s="190"/>
      <c r="VXX13" s="190"/>
      <c r="VXY13" s="190"/>
      <c r="VXZ13" s="190"/>
      <c r="VYA13" s="190"/>
      <c r="VYB13" s="190"/>
      <c r="VYC13" s="190"/>
      <c r="VYD13" s="190"/>
      <c r="VYE13" s="190"/>
      <c r="VYF13" s="190"/>
      <c r="VYG13" s="190"/>
      <c r="VYH13" s="190"/>
      <c r="VYI13" s="190"/>
      <c r="VYJ13" s="190"/>
      <c r="VYK13" s="190"/>
      <c r="VYL13" s="190"/>
      <c r="VYM13" s="190"/>
      <c r="VYN13" s="190"/>
      <c r="VYO13" s="190"/>
      <c r="VYP13" s="190"/>
      <c r="VYQ13" s="190"/>
      <c r="VYR13" s="190"/>
      <c r="VYS13" s="190"/>
      <c r="VYT13" s="190"/>
      <c r="VYU13" s="190"/>
      <c r="VYV13" s="190"/>
      <c r="VYW13" s="190"/>
      <c r="VYX13" s="190"/>
      <c r="VYY13" s="190"/>
      <c r="VYZ13" s="190"/>
      <c r="VZA13" s="190"/>
      <c r="VZB13" s="190"/>
      <c r="VZC13" s="190"/>
      <c r="VZD13" s="190"/>
      <c r="VZE13" s="190"/>
      <c r="VZF13" s="190"/>
      <c r="VZG13" s="190"/>
      <c r="VZH13" s="190"/>
      <c r="VZI13" s="190"/>
      <c r="VZJ13" s="190"/>
      <c r="VZK13" s="190"/>
      <c r="VZL13" s="190"/>
      <c r="VZM13" s="190"/>
      <c r="VZN13" s="190"/>
      <c r="VZO13" s="190"/>
      <c r="VZP13" s="190"/>
      <c r="VZQ13" s="190"/>
      <c r="VZR13" s="190"/>
      <c r="VZS13" s="190"/>
      <c r="VZT13" s="190"/>
      <c r="VZU13" s="190"/>
      <c r="VZV13" s="190"/>
      <c r="VZW13" s="190"/>
      <c r="VZX13" s="190"/>
      <c r="VZY13" s="190"/>
      <c r="VZZ13" s="190"/>
      <c r="WAA13" s="190"/>
      <c r="WAB13" s="190"/>
      <c r="WAC13" s="190"/>
      <c r="WAD13" s="190"/>
      <c r="WAE13" s="190"/>
      <c r="WAF13" s="190"/>
      <c r="WAG13" s="190"/>
      <c r="WAH13" s="190"/>
      <c r="WAI13" s="190"/>
      <c r="WAJ13" s="190"/>
      <c r="WAK13" s="190"/>
      <c r="WAL13" s="190"/>
      <c r="WAM13" s="190"/>
      <c r="WAN13" s="190"/>
      <c r="WAO13" s="190"/>
      <c r="WAP13" s="190"/>
      <c r="WAQ13" s="190"/>
      <c r="WAR13" s="190"/>
      <c r="WAS13" s="190"/>
      <c r="WAT13" s="190"/>
      <c r="WAU13" s="190"/>
      <c r="WAV13" s="190"/>
      <c r="WAW13" s="190"/>
      <c r="WAX13" s="190"/>
      <c r="WAY13" s="190"/>
      <c r="WAZ13" s="190"/>
      <c r="WBA13" s="190"/>
      <c r="WBB13" s="190"/>
      <c r="WBC13" s="190"/>
      <c r="WBD13" s="190"/>
      <c r="WBE13" s="190"/>
      <c r="WBF13" s="190"/>
      <c r="WBG13" s="190"/>
      <c r="WBH13" s="190"/>
      <c r="WBI13" s="190"/>
      <c r="WBJ13" s="190"/>
      <c r="WBK13" s="190"/>
      <c r="WBL13" s="190"/>
      <c r="WBM13" s="190"/>
      <c r="WBN13" s="190"/>
      <c r="WBO13" s="190"/>
      <c r="WBP13" s="190"/>
      <c r="WBQ13" s="190"/>
      <c r="WBR13" s="190"/>
      <c r="WBS13" s="190"/>
      <c r="WBT13" s="190"/>
      <c r="WBU13" s="190"/>
      <c r="WBV13" s="190"/>
      <c r="WBW13" s="190"/>
      <c r="WBX13" s="190"/>
      <c r="WBY13" s="190"/>
      <c r="WBZ13" s="190"/>
      <c r="WCA13" s="190"/>
      <c r="WCB13" s="190"/>
      <c r="WCC13" s="190"/>
      <c r="WCD13" s="190"/>
      <c r="WCE13" s="190"/>
      <c r="WCF13" s="190"/>
      <c r="WCG13" s="190"/>
      <c r="WCH13" s="190"/>
      <c r="WCI13" s="190"/>
      <c r="WCJ13" s="190"/>
      <c r="WCK13" s="190"/>
      <c r="WCL13" s="190"/>
      <c r="WCM13" s="190"/>
      <c r="WCN13" s="190"/>
      <c r="WCO13" s="190"/>
      <c r="WCP13" s="190"/>
      <c r="WCQ13" s="190"/>
      <c r="WCR13" s="190"/>
      <c r="WCS13" s="190"/>
      <c r="WCT13" s="190"/>
      <c r="WCU13" s="190"/>
      <c r="WCV13" s="190"/>
      <c r="WCW13" s="190"/>
      <c r="WCX13" s="190"/>
      <c r="WCY13" s="190"/>
      <c r="WCZ13" s="190"/>
      <c r="WDA13" s="190"/>
      <c r="WDB13" s="190"/>
      <c r="WDC13" s="190"/>
      <c r="WDD13" s="190"/>
      <c r="WDE13" s="190"/>
      <c r="WDF13" s="190"/>
      <c r="WDG13" s="190"/>
      <c r="WDH13" s="190"/>
      <c r="WDI13" s="190"/>
      <c r="WDJ13" s="190"/>
      <c r="WDK13" s="190"/>
      <c r="WDL13" s="190"/>
      <c r="WDM13" s="190"/>
      <c r="WDN13" s="190"/>
      <c r="WDO13" s="190"/>
      <c r="WDP13" s="190"/>
      <c r="WDQ13" s="190"/>
      <c r="WDR13" s="190"/>
      <c r="WDS13" s="190"/>
      <c r="WDT13" s="190"/>
      <c r="WDU13" s="190"/>
      <c r="WDV13" s="190"/>
      <c r="WDW13" s="190"/>
      <c r="WDX13" s="190"/>
      <c r="WDY13" s="190"/>
      <c r="WDZ13" s="190"/>
      <c r="WEA13" s="190"/>
      <c r="WEB13" s="190"/>
      <c r="WEC13" s="190"/>
      <c r="WED13" s="190"/>
      <c r="WEE13" s="190"/>
      <c r="WEF13" s="190"/>
      <c r="WEG13" s="190"/>
      <c r="WEH13" s="190"/>
      <c r="WEI13" s="190"/>
      <c r="WEJ13" s="190"/>
      <c r="WEK13" s="190"/>
      <c r="WEL13" s="190"/>
      <c r="WEM13" s="190"/>
      <c r="WEN13" s="190"/>
      <c r="WEO13" s="190"/>
      <c r="WEP13" s="190"/>
      <c r="WEQ13" s="190"/>
      <c r="WER13" s="190"/>
      <c r="WES13" s="190"/>
      <c r="WET13" s="190"/>
      <c r="WEU13" s="190"/>
      <c r="WEV13" s="190"/>
      <c r="WEW13" s="190"/>
      <c r="WEX13" s="190"/>
      <c r="WEY13" s="190"/>
      <c r="WEZ13" s="190"/>
      <c r="WFA13" s="190"/>
      <c r="WFB13" s="190"/>
      <c r="WFC13" s="190"/>
      <c r="WFD13" s="190"/>
      <c r="WFE13" s="190"/>
      <c r="WFF13" s="190"/>
      <c r="WFG13" s="190"/>
      <c r="WFH13" s="190"/>
      <c r="WFI13" s="190"/>
      <c r="WFJ13" s="190"/>
      <c r="WFK13" s="190"/>
      <c r="WFL13" s="190"/>
      <c r="WFM13" s="190"/>
      <c r="WFN13" s="190"/>
      <c r="WFO13" s="190"/>
      <c r="WFP13" s="190"/>
      <c r="WFQ13" s="190"/>
      <c r="WFR13" s="190"/>
      <c r="WFS13" s="190"/>
      <c r="WFT13" s="190"/>
      <c r="WFU13" s="190"/>
      <c r="WFV13" s="190"/>
      <c r="WFW13" s="190"/>
      <c r="WFX13" s="190"/>
      <c r="WFY13" s="190"/>
      <c r="WFZ13" s="190"/>
      <c r="WGA13" s="190"/>
      <c r="WGB13" s="190"/>
      <c r="WGC13" s="190"/>
      <c r="WGD13" s="190"/>
      <c r="WGE13" s="190"/>
      <c r="WGF13" s="190"/>
      <c r="WGG13" s="190"/>
      <c r="WGH13" s="190"/>
      <c r="WGI13" s="190"/>
      <c r="WGJ13" s="190"/>
      <c r="WGK13" s="190"/>
      <c r="WGL13" s="190"/>
      <c r="WGM13" s="190"/>
      <c r="WGN13" s="190"/>
      <c r="WGO13" s="190"/>
      <c r="WGP13" s="190"/>
      <c r="WGQ13" s="190"/>
      <c r="WGR13" s="190"/>
      <c r="WGS13" s="190"/>
      <c r="WGT13" s="190"/>
      <c r="WGU13" s="190"/>
      <c r="WGV13" s="190"/>
      <c r="WGW13" s="190"/>
      <c r="WGX13" s="190"/>
      <c r="WGY13" s="190"/>
      <c r="WGZ13" s="190"/>
      <c r="WHA13" s="190"/>
      <c r="WHB13" s="190"/>
      <c r="WHC13" s="190"/>
      <c r="WHD13" s="190"/>
      <c r="WHE13" s="190"/>
      <c r="WHF13" s="190"/>
      <c r="WHG13" s="190"/>
      <c r="WHH13" s="190"/>
      <c r="WHI13" s="190"/>
      <c r="WHJ13" s="190"/>
      <c r="WHK13" s="190"/>
      <c r="WHL13" s="190"/>
      <c r="WHM13" s="190"/>
      <c r="WHN13" s="190"/>
      <c r="WHO13" s="190"/>
      <c r="WHP13" s="190"/>
      <c r="WHQ13" s="190"/>
      <c r="WHR13" s="190"/>
      <c r="WHS13" s="190"/>
      <c r="WHT13" s="190"/>
      <c r="WHU13" s="190"/>
      <c r="WHV13" s="190"/>
      <c r="WHW13" s="190"/>
      <c r="WHX13" s="190"/>
      <c r="WHY13" s="190"/>
      <c r="WHZ13" s="190"/>
      <c r="WIA13" s="190"/>
      <c r="WIB13" s="190"/>
      <c r="WIC13" s="190"/>
      <c r="WID13" s="190"/>
      <c r="WIE13" s="190"/>
      <c r="WIF13" s="190"/>
      <c r="WIG13" s="190"/>
      <c r="WIH13" s="190"/>
      <c r="WII13" s="190"/>
      <c r="WIJ13" s="190"/>
      <c r="WIK13" s="190"/>
      <c r="WIL13" s="190"/>
      <c r="WIM13" s="190"/>
      <c r="WIN13" s="190"/>
      <c r="WIO13" s="190"/>
      <c r="WIP13" s="190"/>
      <c r="WIQ13" s="190"/>
      <c r="WIR13" s="190"/>
      <c r="WIS13" s="190"/>
      <c r="WIT13" s="190"/>
      <c r="WIU13" s="190"/>
      <c r="WIV13" s="190"/>
      <c r="WIW13" s="190"/>
      <c r="WIX13" s="190"/>
      <c r="WIY13" s="190"/>
      <c r="WIZ13" s="190"/>
      <c r="WJA13" s="190"/>
      <c r="WJB13" s="190"/>
      <c r="WJC13" s="190"/>
      <c r="WJD13" s="190"/>
      <c r="WJE13" s="190"/>
      <c r="WJF13" s="190"/>
      <c r="WJG13" s="190"/>
      <c r="WJH13" s="190"/>
      <c r="WJI13" s="190"/>
      <c r="WJJ13" s="190"/>
      <c r="WJK13" s="190"/>
      <c r="WJL13" s="190"/>
      <c r="WJM13" s="190"/>
      <c r="WJN13" s="190"/>
      <c r="WJO13" s="190"/>
      <c r="WJP13" s="190"/>
      <c r="WJQ13" s="190"/>
      <c r="WJR13" s="190"/>
      <c r="WJS13" s="190"/>
      <c r="WJT13" s="190"/>
      <c r="WJU13" s="190"/>
      <c r="WJV13" s="190"/>
      <c r="WJW13" s="190"/>
      <c r="WJX13" s="190"/>
      <c r="WJY13" s="190"/>
      <c r="WJZ13" s="190"/>
      <c r="WKA13" s="190"/>
      <c r="WKB13" s="190"/>
      <c r="WKC13" s="190"/>
      <c r="WKD13" s="190"/>
      <c r="WKE13" s="190"/>
      <c r="WKF13" s="190"/>
      <c r="WKG13" s="190"/>
      <c r="WKH13" s="190"/>
      <c r="WKI13" s="190"/>
      <c r="WKJ13" s="190"/>
      <c r="WKK13" s="190"/>
      <c r="WKL13" s="190"/>
      <c r="WKM13" s="190"/>
      <c r="WKN13" s="190"/>
      <c r="WKO13" s="190"/>
      <c r="WKP13" s="190"/>
      <c r="WKQ13" s="190"/>
      <c r="WKR13" s="190"/>
      <c r="WKS13" s="190"/>
      <c r="WKT13" s="190"/>
      <c r="WKU13" s="190"/>
      <c r="WKV13" s="190"/>
      <c r="WKW13" s="190"/>
      <c r="WKX13" s="190"/>
      <c r="WKY13" s="190"/>
      <c r="WKZ13" s="190"/>
      <c r="WLA13" s="190"/>
      <c r="WLB13" s="190"/>
      <c r="WLC13" s="190"/>
      <c r="WLD13" s="190"/>
      <c r="WLE13" s="190"/>
      <c r="WLF13" s="190"/>
      <c r="WLG13" s="190"/>
      <c r="WLH13" s="190"/>
      <c r="WLI13" s="190"/>
      <c r="WLJ13" s="190"/>
      <c r="WLK13" s="190"/>
      <c r="WLL13" s="190"/>
      <c r="WLM13" s="190"/>
      <c r="WLN13" s="190"/>
      <c r="WLO13" s="190"/>
      <c r="WLP13" s="190"/>
      <c r="WLQ13" s="190"/>
      <c r="WLR13" s="190"/>
      <c r="WLS13" s="190"/>
      <c r="WLT13" s="190"/>
      <c r="WLU13" s="190"/>
      <c r="WLV13" s="190"/>
      <c r="WLW13" s="190"/>
      <c r="WLX13" s="190"/>
      <c r="WLY13" s="190"/>
      <c r="WLZ13" s="190"/>
      <c r="WMA13" s="190"/>
      <c r="WMB13" s="190"/>
      <c r="WMC13" s="190"/>
      <c r="WMD13" s="190"/>
      <c r="WME13" s="190"/>
      <c r="WMF13" s="190"/>
      <c r="WMG13" s="190"/>
      <c r="WMH13" s="190"/>
      <c r="WMI13" s="190"/>
      <c r="WMJ13" s="190"/>
      <c r="WMK13" s="190"/>
      <c r="WML13" s="190"/>
      <c r="WMM13" s="190"/>
      <c r="WMN13" s="190"/>
      <c r="WMO13" s="190"/>
      <c r="WMP13" s="190"/>
      <c r="WMQ13" s="190"/>
      <c r="WMR13" s="190"/>
      <c r="WMS13" s="190"/>
      <c r="WMT13" s="190"/>
      <c r="WMU13" s="190"/>
      <c r="WMV13" s="190"/>
      <c r="WMW13" s="190"/>
      <c r="WMX13" s="190"/>
      <c r="WMY13" s="190"/>
      <c r="WMZ13" s="190"/>
      <c r="WNA13" s="190"/>
      <c r="WNB13" s="190"/>
      <c r="WNC13" s="190"/>
      <c r="WND13" s="190"/>
      <c r="WNE13" s="190"/>
      <c r="WNF13" s="190"/>
      <c r="WNG13" s="190"/>
      <c r="WNH13" s="190"/>
      <c r="WNI13" s="190"/>
      <c r="WNJ13" s="190"/>
      <c r="WNK13" s="190"/>
      <c r="WNL13" s="190"/>
      <c r="WNM13" s="190"/>
      <c r="WNN13" s="190"/>
      <c r="WNO13" s="190"/>
      <c r="WNP13" s="190"/>
      <c r="WNQ13" s="190"/>
      <c r="WNR13" s="190"/>
      <c r="WNS13" s="190"/>
      <c r="WNT13" s="190"/>
      <c r="WNU13" s="190"/>
      <c r="WNV13" s="190"/>
      <c r="WNW13" s="190"/>
      <c r="WNX13" s="190"/>
      <c r="WNY13" s="190"/>
      <c r="WNZ13" s="190"/>
      <c r="WOA13" s="190"/>
      <c r="WOB13" s="190"/>
      <c r="WOC13" s="190"/>
      <c r="WOD13" s="190"/>
      <c r="WOE13" s="190"/>
      <c r="WOF13" s="190"/>
      <c r="WOG13" s="190"/>
      <c r="WOH13" s="190"/>
      <c r="WOI13" s="190"/>
      <c r="WOJ13" s="190"/>
      <c r="WOK13" s="190"/>
      <c r="WOL13" s="190"/>
      <c r="WOM13" s="190"/>
      <c r="WON13" s="190"/>
      <c r="WOO13" s="190"/>
      <c r="WOP13" s="190"/>
      <c r="WOQ13" s="190"/>
      <c r="WOR13" s="190"/>
      <c r="WOS13" s="190"/>
      <c r="WOT13" s="190"/>
      <c r="WOU13" s="190"/>
      <c r="WOV13" s="190"/>
      <c r="WOW13" s="190"/>
      <c r="WOX13" s="190"/>
      <c r="WOY13" s="190"/>
      <c r="WOZ13" s="190"/>
      <c r="WPA13" s="190"/>
      <c r="WPB13" s="190"/>
      <c r="WPC13" s="190"/>
      <c r="WPD13" s="190"/>
      <c r="WPE13" s="190"/>
      <c r="WPF13" s="190"/>
      <c r="WPG13" s="190"/>
      <c r="WPH13" s="190"/>
      <c r="WPI13" s="190"/>
      <c r="WPJ13" s="190"/>
      <c r="WPK13" s="190"/>
      <c r="WPL13" s="190"/>
      <c r="WPM13" s="190"/>
      <c r="WPN13" s="190"/>
      <c r="WPO13" s="190"/>
      <c r="WPP13" s="190"/>
      <c r="WPQ13" s="190"/>
      <c r="WPR13" s="190"/>
      <c r="WPS13" s="190"/>
      <c r="WPT13" s="190"/>
      <c r="WPU13" s="190"/>
      <c r="WPV13" s="190"/>
      <c r="WPW13" s="190"/>
      <c r="WPX13" s="190"/>
      <c r="WPY13" s="190"/>
      <c r="WPZ13" s="190"/>
      <c r="WQA13" s="190"/>
      <c r="WQB13" s="190"/>
      <c r="WQC13" s="190"/>
      <c r="WQD13" s="190"/>
      <c r="WQE13" s="190"/>
      <c r="WQF13" s="190"/>
      <c r="WQG13" s="190"/>
      <c r="WQH13" s="190"/>
      <c r="WQI13" s="190"/>
      <c r="WQJ13" s="190"/>
      <c r="WQK13" s="190"/>
      <c r="WQL13" s="190"/>
      <c r="WQM13" s="190"/>
      <c r="WQN13" s="190"/>
      <c r="WQO13" s="190"/>
      <c r="WQP13" s="190"/>
      <c r="WQQ13" s="190"/>
      <c r="WQR13" s="190"/>
      <c r="WQS13" s="190"/>
      <c r="WQT13" s="190"/>
      <c r="WQU13" s="190"/>
      <c r="WQV13" s="190"/>
      <c r="WQW13" s="190"/>
      <c r="WQX13" s="190"/>
      <c r="WQY13" s="190"/>
      <c r="WQZ13" s="190"/>
      <c r="WRA13" s="190"/>
      <c r="WRB13" s="190"/>
      <c r="WRC13" s="190"/>
      <c r="WRD13" s="190"/>
      <c r="WRE13" s="190"/>
      <c r="WRF13" s="190"/>
      <c r="WRG13" s="190"/>
      <c r="WRH13" s="190"/>
      <c r="WRI13" s="190"/>
      <c r="WRJ13" s="190"/>
      <c r="WRK13" s="190"/>
      <c r="WRL13" s="190"/>
      <c r="WRM13" s="190"/>
      <c r="WRN13" s="190"/>
      <c r="WRO13" s="190"/>
      <c r="WRP13" s="190"/>
      <c r="WRQ13" s="190"/>
      <c r="WRR13" s="190"/>
      <c r="WRS13" s="190"/>
      <c r="WRT13" s="190"/>
      <c r="WRU13" s="190"/>
      <c r="WRV13" s="190"/>
      <c r="WRW13" s="190"/>
      <c r="WRX13" s="190"/>
      <c r="WRY13" s="190"/>
      <c r="WRZ13" s="190"/>
      <c r="WSA13" s="190"/>
      <c r="WSB13" s="190"/>
      <c r="WSC13" s="190"/>
      <c r="WSD13" s="190"/>
      <c r="WSE13" s="190"/>
      <c r="WSF13" s="190"/>
      <c r="WSG13" s="190"/>
      <c r="WSH13" s="190"/>
      <c r="WSI13" s="190"/>
      <c r="WSJ13" s="190"/>
      <c r="WSK13" s="190"/>
      <c r="WSL13" s="190"/>
      <c r="WSM13" s="190"/>
      <c r="WSN13" s="190"/>
      <c r="WSO13" s="190"/>
      <c r="WSP13" s="190"/>
      <c r="WSQ13" s="190"/>
      <c r="WSR13" s="190"/>
      <c r="WSS13" s="190"/>
      <c r="WST13" s="190"/>
      <c r="WSU13" s="190"/>
      <c r="WSV13" s="190"/>
      <c r="WSW13" s="190"/>
      <c r="WSX13" s="190"/>
      <c r="WSY13" s="190"/>
      <c r="WSZ13" s="190"/>
      <c r="WTA13" s="190"/>
      <c r="WTB13" s="190"/>
      <c r="WTC13" s="190"/>
      <c r="WTD13" s="190"/>
      <c r="WTE13" s="190"/>
      <c r="WTF13" s="190"/>
      <c r="WTG13" s="190"/>
      <c r="WTH13" s="190"/>
      <c r="WTI13" s="190"/>
      <c r="WTJ13" s="190"/>
      <c r="WTK13" s="190"/>
      <c r="WTL13" s="190"/>
      <c r="WTM13" s="190"/>
      <c r="WTN13" s="190"/>
      <c r="WTO13" s="190"/>
      <c r="WTP13" s="190"/>
      <c r="WTQ13" s="190"/>
      <c r="WTR13" s="190"/>
      <c r="WTS13" s="190"/>
      <c r="WTT13" s="190"/>
      <c r="WTU13" s="190"/>
      <c r="WTV13" s="190"/>
      <c r="WTW13" s="190"/>
      <c r="WTX13" s="190"/>
      <c r="WTY13" s="190"/>
      <c r="WTZ13" s="190"/>
      <c r="WUA13" s="190"/>
      <c r="WUB13" s="190"/>
      <c r="WUC13" s="190"/>
      <c r="WUD13" s="190"/>
      <c r="WUE13" s="190"/>
      <c r="WUF13" s="190"/>
      <c r="WUG13" s="190"/>
      <c r="WUH13" s="190"/>
      <c r="WUI13" s="190"/>
      <c r="WUJ13" s="190"/>
      <c r="WUK13" s="190"/>
      <c r="WUL13" s="190"/>
      <c r="WUM13" s="190"/>
      <c r="WUN13" s="190"/>
      <c r="WUO13" s="190"/>
      <c r="WUP13" s="190"/>
      <c r="WUQ13" s="190"/>
      <c r="WUR13" s="190"/>
      <c r="WUS13" s="190"/>
      <c r="WUT13" s="190"/>
      <c r="WUU13" s="190"/>
      <c r="WUV13" s="190"/>
      <c r="WUW13" s="190"/>
      <c r="WUX13" s="190"/>
      <c r="WUY13" s="190"/>
      <c r="WUZ13" s="190"/>
      <c r="WVA13" s="190"/>
      <c r="WVB13" s="190"/>
      <c r="WVC13" s="190"/>
      <c r="WVD13" s="190"/>
      <c r="WVE13" s="190"/>
      <c r="WVF13" s="190"/>
      <c r="WVG13" s="190"/>
      <c r="WVH13" s="190"/>
      <c r="WVI13" s="190"/>
      <c r="WVJ13" s="190"/>
      <c r="WVK13" s="190"/>
      <c r="WVL13" s="190"/>
      <c r="WVM13" s="190"/>
      <c r="WVN13" s="190"/>
      <c r="WVO13" s="190"/>
      <c r="WVP13" s="190"/>
      <c r="WVQ13" s="190"/>
      <c r="WVR13" s="190"/>
      <c r="WVS13" s="190"/>
      <c r="WVT13" s="190"/>
      <c r="WVU13" s="190"/>
      <c r="WVV13" s="190"/>
      <c r="WVW13" s="190"/>
      <c r="WVX13" s="190"/>
      <c r="WVY13" s="190"/>
      <c r="WVZ13" s="190"/>
      <c r="WWA13" s="190"/>
      <c r="WWB13" s="190"/>
      <c r="WWC13" s="190"/>
      <c r="WWD13" s="190"/>
      <c r="WWE13" s="190"/>
      <c r="WWF13" s="190"/>
      <c r="WWG13" s="190"/>
      <c r="WWH13" s="190"/>
      <c r="WWI13" s="190"/>
      <c r="WWJ13" s="190"/>
      <c r="WWK13" s="190"/>
      <c r="WWL13" s="190"/>
      <c r="WWM13" s="190"/>
      <c r="WWN13" s="190"/>
      <c r="WWO13" s="190"/>
      <c r="WWP13" s="190"/>
      <c r="WWQ13" s="190"/>
      <c r="WWR13" s="190"/>
      <c r="WWS13" s="190"/>
      <c r="WWT13" s="190"/>
      <c r="WWU13" s="190"/>
      <c r="WWV13" s="190"/>
      <c r="WWW13" s="190"/>
      <c r="WWX13" s="190"/>
      <c r="WWY13" s="190"/>
      <c r="WWZ13" s="190"/>
      <c r="WXA13" s="190"/>
      <c r="WXB13" s="190"/>
      <c r="WXC13" s="190"/>
      <c r="WXD13" s="190"/>
      <c r="WXE13" s="190"/>
      <c r="WXF13" s="190"/>
      <c r="WXG13" s="190"/>
      <c r="WXH13" s="190"/>
      <c r="WXI13" s="190"/>
      <c r="WXJ13" s="190"/>
      <c r="WXK13" s="190"/>
      <c r="WXL13" s="190"/>
      <c r="WXM13" s="190"/>
      <c r="WXN13" s="190"/>
      <c r="WXO13" s="190"/>
      <c r="WXP13" s="190"/>
      <c r="WXQ13" s="190"/>
      <c r="WXR13" s="190"/>
      <c r="WXS13" s="190"/>
      <c r="WXT13" s="190"/>
      <c r="WXU13" s="190"/>
      <c r="WXV13" s="190"/>
      <c r="WXW13" s="190"/>
      <c r="WXX13" s="190"/>
      <c r="WXY13" s="190"/>
      <c r="WXZ13" s="190"/>
      <c r="WYA13" s="190"/>
      <c r="WYB13" s="190"/>
      <c r="WYC13" s="190"/>
      <c r="WYD13" s="190"/>
      <c r="WYE13" s="190"/>
      <c r="WYF13" s="190"/>
      <c r="WYG13" s="190"/>
      <c r="WYH13" s="190"/>
      <c r="WYI13" s="190"/>
      <c r="WYJ13" s="190"/>
      <c r="WYK13" s="190"/>
      <c r="WYL13" s="190"/>
      <c r="WYM13" s="190"/>
      <c r="WYN13" s="190"/>
      <c r="WYO13" s="190"/>
      <c r="WYP13" s="190"/>
      <c r="WYQ13" s="190"/>
      <c r="WYR13" s="190"/>
      <c r="WYS13" s="190"/>
      <c r="WYT13" s="190"/>
      <c r="WYU13" s="190"/>
      <c r="WYV13" s="190"/>
      <c r="WYW13" s="190"/>
      <c r="WYX13" s="190"/>
      <c r="WYY13" s="190"/>
      <c r="WYZ13" s="190"/>
      <c r="WZA13" s="190"/>
      <c r="WZB13" s="190"/>
      <c r="WZC13" s="190"/>
      <c r="WZD13" s="190"/>
      <c r="WZE13" s="190"/>
      <c r="WZF13" s="190"/>
      <c r="WZG13" s="190"/>
      <c r="WZH13" s="190"/>
      <c r="WZI13" s="190"/>
      <c r="WZJ13" s="190"/>
      <c r="WZK13" s="190"/>
      <c r="WZL13" s="190"/>
      <c r="WZM13" s="190"/>
      <c r="WZN13" s="190"/>
      <c r="WZO13" s="190"/>
      <c r="WZP13" s="190"/>
      <c r="WZQ13" s="190"/>
      <c r="WZR13" s="190"/>
      <c r="WZS13" s="190"/>
      <c r="WZT13" s="190"/>
      <c r="WZU13" s="190"/>
      <c r="WZV13" s="190"/>
      <c r="WZW13" s="190"/>
      <c r="WZX13" s="190"/>
      <c r="WZY13" s="190"/>
      <c r="WZZ13" s="190"/>
      <c r="XAA13" s="190"/>
      <c r="XAB13" s="190"/>
      <c r="XAC13" s="190"/>
      <c r="XAD13" s="190"/>
      <c r="XAE13" s="190"/>
      <c r="XAF13" s="190"/>
      <c r="XAG13" s="190"/>
      <c r="XAH13" s="190"/>
      <c r="XAI13" s="190"/>
      <c r="XAJ13" s="190"/>
      <c r="XAK13" s="190"/>
      <c r="XAL13" s="190"/>
      <c r="XAM13" s="190"/>
      <c r="XAN13" s="190"/>
      <c r="XAO13" s="190"/>
      <c r="XAP13" s="190"/>
      <c r="XAQ13" s="190"/>
      <c r="XAR13" s="190"/>
      <c r="XAS13" s="190"/>
      <c r="XAT13" s="190"/>
      <c r="XAU13" s="190"/>
      <c r="XAV13" s="190"/>
      <c r="XAW13" s="190"/>
      <c r="XAX13" s="190"/>
      <c r="XAY13" s="190"/>
      <c r="XAZ13" s="190"/>
      <c r="XBA13" s="190"/>
      <c r="XBB13" s="190"/>
      <c r="XBC13" s="190"/>
      <c r="XBD13" s="190"/>
      <c r="XBE13" s="190"/>
      <c r="XBF13" s="190"/>
      <c r="XBG13" s="190"/>
      <c r="XBH13" s="190"/>
      <c r="XBI13" s="190"/>
      <c r="XBJ13" s="190"/>
      <c r="XBK13" s="190"/>
      <c r="XBL13" s="190"/>
      <c r="XBM13" s="190"/>
      <c r="XBN13" s="190"/>
      <c r="XBO13" s="190"/>
      <c r="XBP13" s="190"/>
      <c r="XBQ13" s="190"/>
      <c r="XBR13" s="190"/>
      <c r="XBS13" s="190"/>
      <c r="XBT13" s="190"/>
      <c r="XBU13" s="190"/>
      <c r="XBV13" s="190"/>
      <c r="XBW13" s="190"/>
      <c r="XBX13" s="190"/>
      <c r="XBY13" s="190"/>
      <c r="XBZ13" s="190"/>
      <c r="XCA13" s="190"/>
      <c r="XCB13" s="190"/>
      <c r="XCC13" s="190"/>
      <c r="XCD13" s="190"/>
      <c r="XCE13" s="190"/>
      <c r="XCF13" s="190"/>
      <c r="XCG13" s="190"/>
      <c r="XCH13" s="190"/>
      <c r="XCI13" s="190"/>
      <c r="XCJ13" s="190"/>
      <c r="XCK13" s="190"/>
      <c r="XCL13" s="190"/>
      <c r="XCM13" s="190"/>
      <c r="XCN13" s="190"/>
      <c r="XCO13" s="190"/>
      <c r="XCP13" s="190"/>
      <c r="XCQ13" s="190"/>
      <c r="XCR13" s="190"/>
      <c r="XCS13" s="190"/>
      <c r="XCT13" s="190"/>
      <c r="XCU13" s="190"/>
      <c r="XCV13" s="190"/>
      <c r="XCW13" s="190"/>
      <c r="XCX13" s="190"/>
      <c r="XCY13" s="190"/>
      <c r="XCZ13" s="190"/>
      <c r="XDA13" s="190"/>
      <c r="XDB13" s="190"/>
      <c r="XDC13" s="190"/>
      <c r="XDD13" s="190"/>
      <c r="XDE13" s="190"/>
      <c r="XDF13" s="190"/>
      <c r="XDG13" s="190"/>
      <c r="XDH13" s="190"/>
      <c r="XDI13" s="190"/>
      <c r="XDJ13" s="190"/>
      <c r="XDK13" s="190"/>
      <c r="XDL13" s="190"/>
      <c r="XDM13" s="190"/>
      <c r="XDN13" s="190"/>
      <c r="XDO13" s="190"/>
      <c r="XDP13" s="190"/>
      <c r="XDQ13" s="190"/>
      <c r="XDR13" s="190"/>
      <c r="XDS13" s="190"/>
      <c r="XDT13" s="190"/>
      <c r="XDU13" s="190"/>
      <c r="XDV13" s="190"/>
      <c r="XDW13" s="190"/>
      <c r="XDX13" s="190"/>
      <c r="XDY13" s="190"/>
      <c r="XDZ13" s="190"/>
      <c r="XEA13" s="190"/>
      <c r="XEB13" s="190"/>
      <c r="XEC13" s="190"/>
      <c r="XED13" s="190"/>
      <c r="XEE13" s="190"/>
      <c r="XEF13" s="190"/>
      <c r="XEG13" s="190"/>
      <c r="XEH13" s="190"/>
      <c r="XEI13" s="190"/>
      <c r="XEJ13" s="190"/>
      <c r="XEK13" s="190"/>
      <c r="XEL13" s="190"/>
      <c r="XEM13" s="190"/>
      <c r="XEN13" s="190"/>
      <c r="XEO13" s="190"/>
      <c r="XEP13" s="190"/>
      <c r="XEQ13" s="190"/>
      <c r="XER13" s="190"/>
      <c r="XES13" s="190"/>
      <c r="XET13" s="190"/>
      <c r="XEU13" s="190"/>
      <c r="XEV13" s="190"/>
      <c r="XEW13" s="190"/>
      <c r="XEX13" s="190"/>
      <c r="XEY13" s="190"/>
      <c r="XEZ13" s="190"/>
      <c r="XFA13" s="190"/>
      <c r="XFB13" s="190"/>
      <c r="XFC13" s="190"/>
    </row>
    <row r="14" s="158" customFormat="1" ht="276" customHeight="1" spans="1:45">
      <c r="A14" s="24" t="s">
        <v>139</v>
      </c>
      <c r="B14" s="23" t="s">
        <v>140</v>
      </c>
      <c r="C14" s="25">
        <v>10190110008</v>
      </c>
      <c r="D14" s="24" t="s">
        <v>141</v>
      </c>
      <c r="E14" s="24" t="s">
        <v>161</v>
      </c>
      <c r="F14" s="33" t="s">
        <v>143</v>
      </c>
      <c r="G14" s="89" t="s">
        <v>162</v>
      </c>
      <c r="H14" s="23">
        <v>2019</v>
      </c>
      <c r="I14" s="24" t="s">
        <v>163</v>
      </c>
      <c r="J14" s="24" t="s">
        <v>164</v>
      </c>
      <c r="K14" s="23">
        <v>13992285207</v>
      </c>
      <c r="L14" s="181">
        <v>86.6</v>
      </c>
      <c r="M14" s="181"/>
      <c r="N14" s="181"/>
      <c r="O14" s="181"/>
      <c r="P14" s="181"/>
      <c r="Q14" s="181"/>
      <c r="R14" s="181">
        <v>86.6</v>
      </c>
      <c r="S14" s="90"/>
      <c r="T14" s="90"/>
      <c r="U14" s="90"/>
      <c r="V14" s="90"/>
      <c r="W14" s="90"/>
      <c r="X14" s="90"/>
      <c r="Y14" s="90"/>
      <c r="Z14" s="90"/>
      <c r="AA14" s="24" t="s">
        <v>135</v>
      </c>
      <c r="AB14" s="24" t="s">
        <v>116</v>
      </c>
      <c r="AC14" s="24" t="s">
        <v>116</v>
      </c>
      <c r="AD14" s="24" t="s">
        <v>116</v>
      </c>
      <c r="AE14" s="24" t="s">
        <v>136</v>
      </c>
      <c r="AF14" s="24" t="s">
        <v>136</v>
      </c>
      <c r="AG14" s="24">
        <v>601</v>
      </c>
      <c r="AH14" s="24">
        <v>1350</v>
      </c>
      <c r="AI14" s="24">
        <v>601</v>
      </c>
      <c r="AJ14" s="24">
        <v>1350</v>
      </c>
      <c r="AK14" s="24" t="s">
        <v>146</v>
      </c>
      <c r="AL14" s="24" t="s">
        <v>147</v>
      </c>
      <c r="AM14" s="24"/>
      <c r="AP14" s="198"/>
      <c r="AQ14" s="198"/>
      <c r="AR14" s="198"/>
      <c r="AS14" s="198"/>
    </row>
    <row r="15" s="158" customFormat="1" ht="152" customHeight="1" spans="1:39">
      <c r="A15" s="24" t="s">
        <v>139</v>
      </c>
      <c r="B15" s="23" t="s">
        <v>140</v>
      </c>
      <c r="C15" s="25">
        <v>10190110009</v>
      </c>
      <c r="D15" s="24" t="s">
        <v>141</v>
      </c>
      <c r="E15" s="102" t="s">
        <v>165</v>
      </c>
      <c r="F15" s="177" t="s">
        <v>149</v>
      </c>
      <c r="G15" s="24" t="s">
        <v>166</v>
      </c>
      <c r="H15" s="23">
        <v>2019</v>
      </c>
      <c r="I15" s="24" t="s">
        <v>163</v>
      </c>
      <c r="J15" s="27" t="s">
        <v>164</v>
      </c>
      <c r="K15" s="23" t="s">
        <v>167</v>
      </c>
      <c r="L15" s="183">
        <v>3.42</v>
      </c>
      <c r="M15" s="183"/>
      <c r="N15" s="181"/>
      <c r="O15" s="181"/>
      <c r="P15" s="181"/>
      <c r="Q15" s="181"/>
      <c r="R15" s="183">
        <v>3.42</v>
      </c>
      <c r="S15" s="90"/>
      <c r="T15" s="90"/>
      <c r="U15" s="90"/>
      <c r="V15" s="90"/>
      <c r="W15" s="90"/>
      <c r="X15" s="90"/>
      <c r="Y15" s="90"/>
      <c r="Z15" s="90"/>
      <c r="AA15" s="24" t="s">
        <v>135</v>
      </c>
      <c r="AB15" s="24" t="s">
        <v>116</v>
      </c>
      <c r="AC15" s="24" t="s">
        <v>116</v>
      </c>
      <c r="AD15" s="24" t="s">
        <v>116</v>
      </c>
      <c r="AE15" s="24" t="s">
        <v>136</v>
      </c>
      <c r="AF15" s="24" t="s">
        <v>136</v>
      </c>
      <c r="AG15" s="62">
        <v>30</v>
      </c>
      <c r="AH15" s="62">
        <v>79</v>
      </c>
      <c r="AI15" s="62">
        <v>30</v>
      </c>
      <c r="AJ15" s="62">
        <v>79</v>
      </c>
      <c r="AK15" s="62" t="s">
        <v>146</v>
      </c>
      <c r="AL15" s="24" t="s">
        <v>168</v>
      </c>
      <c r="AM15" s="24"/>
    </row>
    <row r="16" s="158" customFormat="1" ht="211" customHeight="1" spans="1:39">
      <c r="A16" s="24" t="s">
        <v>139</v>
      </c>
      <c r="B16" s="23" t="s">
        <v>140</v>
      </c>
      <c r="C16" s="25">
        <v>10190110010</v>
      </c>
      <c r="D16" s="24" t="s">
        <v>141</v>
      </c>
      <c r="E16" s="24" t="s">
        <v>169</v>
      </c>
      <c r="F16" s="24" t="s">
        <v>170</v>
      </c>
      <c r="G16" s="24" t="s">
        <v>171</v>
      </c>
      <c r="H16" s="23">
        <v>2019</v>
      </c>
      <c r="I16" s="24" t="s">
        <v>163</v>
      </c>
      <c r="J16" s="24" t="s">
        <v>164</v>
      </c>
      <c r="K16" s="23" t="s">
        <v>167</v>
      </c>
      <c r="L16" s="181">
        <v>16.82</v>
      </c>
      <c r="M16" s="181"/>
      <c r="N16" s="181"/>
      <c r="O16" s="181"/>
      <c r="P16" s="181"/>
      <c r="Q16" s="181"/>
      <c r="R16" s="181">
        <v>16.82</v>
      </c>
      <c r="S16" s="90"/>
      <c r="T16" s="90"/>
      <c r="U16" s="90"/>
      <c r="V16" s="90"/>
      <c r="W16" s="90"/>
      <c r="X16" s="90"/>
      <c r="Y16" s="90"/>
      <c r="Z16" s="90"/>
      <c r="AA16" s="24" t="s">
        <v>135</v>
      </c>
      <c r="AB16" s="24" t="s">
        <v>116</v>
      </c>
      <c r="AC16" s="24" t="s">
        <v>116</v>
      </c>
      <c r="AD16" s="24" t="s">
        <v>116</v>
      </c>
      <c r="AE16" s="24" t="s">
        <v>136</v>
      </c>
      <c r="AF16" s="24" t="s">
        <v>136</v>
      </c>
      <c r="AG16" s="24">
        <v>117</v>
      </c>
      <c r="AH16" s="24">
        <v>238</v>
      </c>
      <c r="AI16" s="24">
        <v>117</v>
      </c>
      <c r="AJ16" s="24">
        <v>238</v>
      </c>
      <c r="AK16" s="24" t="s">
        <v>172</v>
      </c>
      <c r="AL16" s="24" t="s">
        <v>173</v>
      </c>
      <c r="AM16" s="24"/>
    </row>
    <row r="17" s="158" customFormat="1" ht="102" customHeight="1" spans="1:39">
      <c r="A17" s="24" t="s">
        <v>139</v>
      </c>
      <c r="B17" s="23" t="s">
        <v>140</v>
      </c>
      <c r="C17" s="25">
        <v>10190110011</v>
      </c>
      <c r="D17" s="24" t="s">
        <v>141</v>
      </c>
      <c r="E17" s="24" t="s">
        <v>174</v>
      </c>
      <c r="F17" s="24" t="s">
        <v>153</v>
      </c>
      <c r="G17" s="24" t="s">
        <v>175</v>
      </c>
      <c r="H17" s="23">
        <v>2019</v>
      </c>
      <c r="I17" s="24" t="s">
        <v>163</v>
      </c>
      <c r="J17" s="27" t="s">
        <v>164</v>
      </c>
      <c r="K17" s="23" t="s">
        <v>167</v>
      </c>
      <c r="L17" s="181">
        <v>13.07</v>
      </c>
      <c r="M17" s="181"/>
      <c r="N17" s="181"/>
      <c r="O17" s="181"/>
      <c r="P17" s="181"/>
      <c r="Q17" s="181"/>
      <c r="R17" s="181">
        <v>13.07</v>
      </c>
      <c r="S17" s="90"/>
      <c r="T17" s="90"/>
      <c r="U17" s="90"/>
      <c r="V17" s="90"/>
      <c r="W17" s="90"/>
      <c r="X17" s="90"/>
      <c r="Y17" s="90"/>
      <c r="Z17" s="90"/>
      <c r="AA17" s="24" t="s">
        <v>135</v>
      </c>
      <c r="AB17" s="24" t="s">
        <v>116</v>
      </c>
      <c r="AC17" s="24" t="s">
        <v>116</v>
      </c>
      <c r="AD17" s="24" t="s">
        <v>116</v>
      </c>
      <c r="AE17" s="24" t="s">
        <v>136</v>
      </c>
      <c r="AF17" s="24" t="s">
        <v>136</v>
      </c>
      <c r="AG17" s="24">
        <v>183</v>
      </c>
      <c r="AH17" s="24">
        <v>457</v>
      </c>
      <c r="AI17" s="24">
        <v>183</v>
      </c>
      <c r="AJ17" s="24">
        <v>457</v>
      </c>
      <c r="AK17" s="24" t="s">
        <v>176</v>
      </c>
      <c r="AL17" s="24" t="s">
        <v>147</v>
      </c>
      <c r="AM17" s="24"/>
    </row>
    <row r="18" s="158" customFormat="1" ht="57" customHeight="1" spans="1:39">
      <c r="A18" s="24" t="s">
        <v>139</v>
      </c>
      <c r="B18" s="23" t="s">
        <v>140</v>
      </c>
      <c r="C18" s="25">
        <v>10190110012</v>
      </c>
      <c r="D18" s="24" t="s">
        <v>141</v>
      </c>
      <c r="E18" s="24" t="s">
        <v>177</v>
      </c>
      <c r="F18" s="24" t="s">
        <v>155</v>
      </c>
      <c r="G18" s="24" t="s">
        <v>178</v>
      </c>
      <c r="H18" s="23">
        <v>2019</v>
      </c>
      <c r="I18" s="24" t="s">
        <v>163</v>
      </c>
      <c r="J18" s="27" t="s">
        <v>164</v>
      </c>
      <c r="K18" s="23" t="s">
        <v>167</v>
      </c>
      <c r="L18" s="181">
        <v>0.64</v>
      </c>
      <c r="M18" s="181"/>
      <c r="N18" s="181"/>
      <c r="O18" s="181"/>
      <c r="P18" s="181"/>
      <c r="Q18" s="181"/>
      <c r="R18" s="181">
        <v>0.64</v>
      </c>
      <c r="S18" s="90"/>
      <c r="T18" s="90"/>
      <c r="U18" s="90"/>
      <c r="V18" s="90"/>
      <c r="W18" s="90"/>
      <c r="X18" s="90"/>
      <c r="Y18" s="90"/>
      <c r="Z18" s="90"/>
      <c r="AA18" s="24" t="s">
        <v>135</v>
      </c>
      <c r="AB18" s="24" t="s">
        <v>116</v>
      </c>
      <c r="AC18" s="24" t="s">
        <v>116</v>
      </c>
      <c r="AD18" s="24" t="s">
        <v>116</v>
      </c>
      <c r="AE18" s="24" t="s">
        <v>136</v>
      </c>
      <c r="AF18" s="24" t="s">
        <v>136</v>
      </c>
      <c r="AG18" s="191">
        <v>7</v>
      </c>
      <c r="AH18" s="191">
        <v>14</v>
      </c>
      <c r="AI18" s="191">
        <v>7</v>
      </c>
      <c r="AJ18" s="191">
        <v>14</v>
      </c>
      <c r="AK18" s="24" t="s">
        <v>146</v>
      </c>
      <c r="AL18" s="24" t="s">
        <v>147</v>
      </c>
      <c r="AM18" s="24"/>
    </row>
    <row r="19" s="158" customFormat="1" ht="284" customHeight="1" spans="1:39">
      <c r="A19" s="24" t="s">
        <v>139</v>
      </c>
      <c r="B19" s="23" t="s">
        <v>140</v>
      </c>
      <c r="C19" s="25">
        <v>10190110013</v>
      </c>
      <c r="D19" s="62" t="s">
        <v>179</v>
      </c>
      <c r="E19" s="59" t="s">
        <v>180</v>
      </c>
      <c r="F19" s="60" t="s">
        <v>143</v>
      </c>
      <c r="G19" s="24" t="s">
        <v>181</v>
      </c>
      <c r="H19" s="23">
        <v>2019</v>
      </c>
      <c r="I19" s="24" t="s">
        <v>163</v>
      </c>
      <c r="J19" s="24" t="s">
        <v>164</v>
      </c>
      <c r="K19" s="23" t="s">
        <v>167</v>
      </c>
      <c r="L19" s="184">
        <v>217.74</v>
      </c>
      <c r="M19" s="181">
        <v>203.922</v>
      </c>
      <c r="N19" s="184"/>
      <c r="O19" s="181">
        <v>203.922</v>
      </c>
      <c r="P19" s="181"/>
      <c r="Q19" s="181"/>
      <c r="R19" s="181">
        <v>13.818</v>
      </c>
      <c r="S19" s="90"/>
      <c r="T19" s="90"/>
      <c r="U19" s="90"/>
      <c r="V19" s="90"/>
      <c r="W19" s="90"/>
      <c r="X19" s="90"/>
      <c r="Y19" s="90"/>
      <c r="Z19" s="90"/>
      <c r="AA19" s="24" t="s">
        <v>135</v>
      </c>
      <c r="AB19" s="24" t="s">
        <v>116</v>
      </c>
      <c r="AC19" s="24" t="s">
        <v>116</v>
      </c>
      <c r="AD19" s="24" t="s">
        <v>116</v>
      </c>
      <c r="AE19" s="24" t="s">
        <v>116</v>
      </c>
      <c r="AF19" s="24" t="s">
        <v>136</v>
      </c>
      <c r="AG19" s="27">
        <v>454</v>
      </c>
      <c r="AH19" s="27">
        <v>971</v>
      </c>
      <c r="AI19" s="27">
        <v>1139</v>
      </c>
      <c r="AJ19" s="27">
        <v>2558</v>
      </c>
      <c r="AK19" s="62" t="s">
        <v>172</v>
      </c>
      <c r="AL19" s="24" t="s">
        <v>168</v>
      </c>
      <c r="AM19" s="24"/>
    </row>
    <row r="20" s="158" customFormat="1" ht="219" customHeight="1" spans="1:39">
      <c r="A20" s="24" t="s">
        <v>139</v>
      </c>
      <c r="B20" s="23" t="s">
        <v>140</v>
      </c>
      <c r="C20" s="25">
        <v>10190110014</v>
      </c>
      <c r="D20" s="62" t="s">
        <v>179</v>
      </c>
      <c r="E20" s="59" t="s">
        <v>182</v>
      </c>
      <c r="F20" s="60" t="s">
        <v>149</v>
      </c>
      <c r="G20" s="24" t="s">
        <v>183</v>
      </c>
      <c r="H20" s="23">
        <v>2019</v>
      </c>
      <c r="I20" s="24" t="s">
        <v>163</v>
      </c>
      <c r="J20" s="24" t="s">
        <v>164</v>
      </c>
      <c r="K20" s="23" t="s">
        <v>167</v>
      </c>
      <c r="L20" s="184">
        <v>210.99</v>
      </c>
      <c r="M20" s="181">
        <v>184.396</v>
      </c>
      <c r="N20" s="184"/>
      <c r="O20" s="181"/>
      <c r="P20" s="181">
        <v>184.396</v>
      </c>
      <c r="Q20" s="181"/>
      <c r="R20" s="181">
        <v>26.594</v>
      </c>
      <c r="S20" s="90"/>
      <c r="T20" s="90"/>
      <c r="U20" s="90"/>
      <c r="V20" s="90"/>
      <c r="W20" s="90"/>
      <c r="X20" s="90"/>
      <c r="Y20" s="90"/>
      <c r="Z20" s="90"/>
      <c r="AA20" s="24" t="s">
        <v>135</v>
      </c>
      <c r="AB20" s="24" t="s">
        <v>116</v>
      </c>
      <c r="AC20" s="24" t="s">
        <v>116</v>
      </c>
      <c r="AD20" s="24" t="s">
        <v>116</v>
      </c>
      <c r="AE20" s="24" t="s">
        <v>116</v>
      </c>
      <c r="AF20" s="24" t="s">
        <v>136</v>
      </c>
      <c r="AG20" s="27">
        <v>394</v>
      </c>
      <c r="AH20" s="27">
        <v>818</v>
      </c>
      <c r="AI20" s="27">
        <v>970</v>
      </c>
      <c r="AJ20" s="27">
        <v>2423</v>
      </c>
      <c r="AK20" s="62" t="s">
        <v>172</v>
      </c>
      <c r="AL20" s="24" t="s">
        <v>168</v>
      </c>
      <c r="AM20" s="24"/>
    </row>
    <row r="21" s="158" customFormat="1" ht="234" customHeight="1" spans="1:39">
      <c r="A21" s="24" t="s">
        <v>139</v>
      </c>
      <c r="B21" s="23" t="s">
        <v>140</v>
      </c>
      <c r="C21" s="25">
        <v>10190110015</v>
      </c>
      <c r="D21" s="62" t="s">
        <v>179</v>
      </c>
      <c r="E21" s="59" t="s">
        <v>184</v>
      </c>
      <c r="F21" s="60" t="s">
        <v>151</v>
      </c>
      <c r="G21" s="24" t="s">
        <v>185</v>
      </c>
      <c r="H21" s="23">
        <v>2019</v>
      </c>
      <c r="I21" s="24" t="s">
        <v>163</v>
      </c>
      <c r="J21" s="24" t="s">
        <v>164</v>
      </c>
      <c r="K21" s="23" t="s">
        <v>167</v>
      </c>
      <c r="L21" s="184">
        <v>294.7</v>
      </c>
      <c r="M21" s="184"/>
      <c r="N21" s="184"/>
      <c r="O21" s="181"/>
      <c r="P21" s="181"/>
      <c r="Q21" s="181"/>
      <c r="R21" s="184">
        <v>294.7</v>
      </c>
      <c r="S21" s="90"/>
      <c r="T21" s="90"/>
      <c r="U21" s="90"/>
      <c r="V21" s="90"/>
      <c r="W21" s="90"/>
      <c r="X21" s="90"/>
      <c r="Y21" s="90"/>
      <c r="Z21" s="90"/>
      <c r="AA21" s="24" t="s">
        <v>135</v>
      </c>
      <c r="AB21" s="24" t="s">
        <v>116</v>
      </c>
      <c r="AC21" s="24" t="s">
        <v>116</v>
      </c>
      <c r="AD21" s="24" t="s">
        <v>116</v>
      </c>
      <c r="AE21" s="24" t="s">
        <v>116</v>
      </c>
      <c r="AF21" s="24" t="s">
        <v>136</v>
      </c>
      <c r="AG21" s="27">
        <v>326</v>
      </c>
      <c r="AH21" s="27">
        <v>694</v>
      </c>
      <c r="AI21" s="27">
        <v>1523</v>
      </c>
      <c r="AJ21" s="27">
        <v>3588</v>
      </c>
      <c r="AK21" s="62" t="s">
        <v>172</v>
      </c>
      <c r="AL21" s="24" t="s">
        <v>168</v>
      </c>
      <c r="AM21" s="24"/>
    </row>
    <row r="22" s="158" customFormat="1" ht="219" customHeight="1" spans="1:39">
      <c r="A22" s="24" t="s">
        <v>139</v>
      </c>
      <c r="B22" s="23" t="s">
        <v>140</v>
      </c>
      <c r="C22" s="25">
        <v>10190110016</v>
      </c>
      <c r="D22" s="62" t="s">
        <v>179</v>
      </c>
      <c r="E22" s="59" t="s">
        <v>186</v>
      </c>
      <c r="F22" s="60" t="s">
        <v>153</v>
      </c>
      <c r="G22" s="24" t="s">
        <v>187</v>
      </c>
      <c r="H22" s="23">
        <v>2019</v>
      </c>
      <c r="I22" s="24" t="s">
        <v>163</v>
      </c>
      <c r="J22" s="24" t="s">
        <v>164</v>
      </c>
      <c r="K22" s="23" t="s">
        <v>167</v>
      </c>
      <c r="L22" s="184">
        <v>300</v>
      </c>
      <c r="M22" s="184"/>
      <c r="N22" s="184"/>
      <c r="O22" s="181"/>
      <c r="P22" s="181"/>
      <c r="Q22" s="181"/>
      <c r="R22" s="184">
        <v>300</v>
      </c>
      <c r="S22" s="90"/>
      <c r="T22" s="90"/>
      <c r="U22" s="90"/>
      <c r="V22" s="90"/>
      <c r="W22" s="90"/>
      <c r="X22" s="90"/>
      <c r="Y22" s="90"/>
      <c r="Z22" s="90"/>
      <c r="AA22" s="24" t="s">
        <v>135</v>
      </c>
      <c r="AB22" s="24" t="s">
        <v>116</v>
      </c>
      <c r="AC22" s="24" t="s">
        <v>116</v>
      </c>
      <c r="AD22" s="24" t="s">
        <v>116</v>
      </c>
      <c r="AE22" s="24" t="s">
        <v>116</v>
      </c>
      <c r="AF22" s="24" t="s">
        <v>136</v>
      </c>
      <c r="AG22" s="27">
        <v>550</v>
      </c>
      <c r="AH22" s="27">
        <v>1155</v>
      </c>
      <c r="AI22" s="27">
        <v>1659</v>
      </c>
      <c r="AJ22" s="27">
        <v>3470</v>
      </c>
      <c r="AK22" s="62" t="s">
        <v>172</v>
      </c>
      <c r="AL22" s="24" t="s">
        <v>168</v>
      </c>
      <c r="AM22" s="24"/>
    </row>
    <row r="23" s="158" customFormat="1" ht="219" customHeight="1" spans="1:39">
      <c r="A23" s="24" t="s">
        <v>139</v>
      </c>
      <c r="B23" s="23" t="s">
        <v>140</v>
      </c>
      <c r="C23" s="25">
        <v>10190110017</v>
      </c>
      <c r="D23" s="62" t="s">
        <v>179</v>
      </c>
      <c r="E23" s="59" t="s">
        <v>188</v>
      </c>
      <c r="F23" s="60" t="s">
        <v>157</v>
      </c>
      <c r="G23" s="24" t="s">
        <v>189</v>
      </c>
      <c r="H23" s="23">
        <v>2019</v>
      </c>
      <c r="I23" s="24" t="s">
        <v>163</v>
      </c>
      <c r="J23" s="24" t="s">
        <v>164</v>
      </c>
      <c r="K23" s="23" t="s">
        <v>167</v>
      </c>
      <c r="L23" s="184">
        <v>353.39</v>
      </c>
      <c r="M23" s="184"/>
      <c r="N23" s="184"/>
      <c r="O23" s="181"/>
      <c r="P23" s="181"/>
      <c r="Q23" s="181"/>
      <c r="R23" s="184">
        <v>353.39</v>
      </c>
      <c r="S23" s="90"/>
      <c r="T23" s="90"/>
      <c r="U23" s="90"/>
      <c r="V23" s="90"/>
      <c r="W23" s="90"/>
      <c r="X23" s="90"/>
      <c r="Y23" s="90"/>
      <c r="Z23" s="90"/>
      <c r="AA23" s="24" t="s">
        <v>135</v>
      </c>
      <c r="AB23" s="24" t="s">
        <v>116</v>
      </c>
      <c r="AC23" s="24" t="s">
        <v>116</v>
      </c>
      <c r="AD23" s="24" t="s">
        <v>116</v>
      </c>
      <c r="AE23" s="24" t="s">
        <v>116</v>
      </c>
      <c r="AF23" s="24" t="s">
        <v>136</v>
      </c>
      <c r="AG23" s="27">
        <v>601</v>
      </c>
      <c r="AH23" s="27">
        <v>1282</v>
      </c>
      <c r="AI23" s="27">
        <v>1829</v>
      </c>
      <c r="AJ23" s="27">
        <v>4254</v>
      </c>
      <c r="AK23" s="62" t="s">
        <v>172</v>
      </c>
      <c r="AL23" s="24" t="s">
        <v>168</v>
      </c>
      <c r="AM23" s="24"/>
    </row>
    <row r="24" s="158" customFormat="1" ht="219" customHeight="1" spans="1:39">
      <c r="A24" s="24" t="s">
        <v>139</v>
      </c>
      <c r="B24" s="23" t="s">
        <v>140</v>
      </c>
      <c r="C24" s="25">
        <v>10190110018</v>
      </c>
      <c r="D24" s="62" t="s">
        <v>179</v>
      </c>
      <c r="E24" s="59" t="s">
        <v>190</v>
      </c>
      <c r="F24" s="60" t="s">
        <v>155</v>
      </c>
      <c r="G24" s="24" t="s">
        <v>191</v>
      </c>
      <c r="H24" s="23">
        <v>2019</v>
      </c>
      <c r="I24" s="24" t="s">
        <v>163</v>
      </c>
      <c r="J24" s="24" t="s">
        <v>164</v>
      </c>
      <c r="K24" s="23" t="s">
        <v>167</v>
      </c>
      <c r="L24" s="184">
        <v>117.18</v>
      </c>
      <c r="M24" s="184"/>
      <c r="N24" s="184"/>
      <c r="O24" s="181"/>
      <c r="P24" s="181"/>
      <c r="Q24" s="181"/>
      <c r="R24" s="184">
        <v>117.18</v>
      </c>
      <c r="S24" s="90"/>
      <c r="T24" s="90"/>
      <c r="U24" s="90"/>
      <c r="V24" s="90"/>
      <c r="W24" s="90"/>
      <c r="X24" s="90"/>
      <c r="Y24" s="90"/>
      <c r="Z24" s="90"/>
      <c r="AA24" s="24" t="s">
        <v>135</v>
      </c>
      <c r="AB24" s="24" t="s">
        <v>116</v>
      </c>
      <c r="AC24" s="24" t="s">
        <v>116</v>
      </c>
      <c r="AD24" s="24" t="s">
        <v>116</v>
      </c>
      <c r="AE24" s="24" t="s">
        <v>116</v>
      </c>
      <c r="AF24" s="24" t="s">
        <v>136</v>
      </c>
      <c r="AG24" s="27">
        <v>271</v>
      </c>
      <c r="AH24" s="27">
        <v>584</v>
      </c>
      <c r="AI24" s="27">
        <v>1047</v>
      </c>
      <c r="AJ24" s="27">
        <v>2320</v>
      </c>
      <c r="AK24" s="62" t="s">
        <v>172</v>
      </c>
      <c r="AL24" s="24" t="s">
        <v>168</v>
      </c>
      <c r="AM24" s="24"/>
    </row>
    <row r="25" s="159" customFormat="1" ht="54" customHeight="1" spans="1:39">
      <c r="A25" s="24" t="s">
        <v>139</v>
      </c>
      <c r="B25" s="23" t="s">
        <v>140</v>
      </c>
      <c r="C25" s="25">
        <v>10190110019</v>
      </c>
      <c r="D25" s="24" t="s">
        <v>192</v>
      </c>
      <c r="E25" s="27" t="s">
        <v>193</v>
      </c>
      <c r="F25" s="24" t="s">
        <v>153</v>
      </c>
      <c r="G25" s="24" t="s">
        <v>153</v>
      </c>
      <c r="H25" s="24">
        <v>2019</v>
      </c>
      <c r="I25" s="24" t="s">
        <v>144</v>
      </c>
      <c r="J25" s="24" t="s">
        <v>194</v>
      </c>
      <c r="K25" s="23">
        <v>13379499828</v>
      </c>
      <c r="L25" s="181">
        <v>26.7</v>
      </c>
      <c r="M25" s="181">
        <v>26.7</v>
      </c>
      <c r="N25" s="181">
        <v>26.7</v>
      </c>
      <c r="O25" s="182"/>
      <c r="P25" s="182"/>
      <c r="Q25" s="182"/>
      <c r="R25" s="182"/>
      <c r="S25" s="43"/>
      <c r="T25" s="43"/>
      <c r="U25" s="43"/>
      <c r="V25" s="43"/>
      <c r="W25" s="43"/>
      <c r="X25" s="43"/>
      <c r="Y25" s="43"/>
      <c r="Z25" s="43"/>
      <c r="AA25" s="24" t="s">
        <v>135</v>
      </c>
      <c r="AB25" s="24" t="s">
        <v>116</v>
      </c>
      <c r="AC25" s="24" t="s">
        <v>116</v>
      </c>
      <c r="AD25" s="24" t="s">
        <v>116</v>
      </c>
      <c r="AE25" s="24" t="s">
        <v>136</v>
      </c>
      <c r="AF25" s="24" t="s">
        <v>136</v>
      </c>
      <c r="AG25" s="27">
        <v>890</v>
      </c>
      <c r="AH25" s="27">
        <v>2226</v>
      </c>
      <c r="AI25" s="27">
        <v>890</v>
      </c>
      <c r="AJ25" s="27">
        <v>2226</v>
      </c>
      <c r="AK25" s="24" t="s">
        <v>146</v>
      </c>
      <c r="AL25" s="24" t="s">
        <v>147</v>
      </c>
      <c r="AM25" s="43"/>
    </row>
    <row r="26" s="159" customFormat="1" ht="54" customHeight="1" spans="1:39">
      <c r="A26" s="24" t="s">
        <v>139</v>
      </c>
      <c r="B26" s="23" t="s">
        <v>140</v>
      </c>
      <c r="C26" s="25">
        <v>10190110020</v>
      </c>
      <c r="D26" s="24" t="s">
        <v>192</v>
      </c>
      <c r="E26" s="27" t="s">
        <v>195</v>
      </c>
      <c r="F26" s="24" t="s">
        <v>151</v>
      </c>
      <c r="G26" s="24" t="s">
        <v>151</v>
      </c>
      <c r="H26" s="24">
        <v>2019</v>
      </c>
      <c r="I26" s="24" t="s">
        <v>144</v>
      </c>
      <c r="J26" s="24" t="s">
        <v>194</v>
      </c>
      <c r="K26" s="23">
        <v>13379499828</v>
      </c>
      <c r="L26" s="181">
        <v>12.03</v>
      </c>
      <c r="M26" s="181">
        <v>12.03</v>
      </c>
      <c r="N26" s="181">
        <v>12.03</v>
      </c>
      <c r="O26" s="182"/>
      <c r="P26" s="182"/>
      <c r="Q26" s="182"/>
      <c r="R26" s="182"/>
      <c r="S26" s="43"/>
      <c r="T26" s="43"/>
      <c r="U26" s="43"/>
      <c r="V26" s="43"/>
      <c r="W26" s="43"/>
      <c r="X26" s="43"/>
      <c r="Y26" s="43"/>
      <c r="Z26" s="43"/>
      <c r="AA26" s="24" t="s">
        <v>135</v>
      </c>
      <c r="AB26" s="24" t="s">
        <v>116</v>
      </c>
      <c r="AC26" s="24" t="s">
        <v>116</v>
      </c>
      <c r="AD26" s="24" t="s">
        <v>116</v>
      </c>
      <c r="AE26" s="24" t="s">
        <v>136</v>
      </c>
      <c r="AF26" s="24" t="s">
        <v>136</v>
      </c>
      <c r="AG26" s="27">
        <v>401</v>
      </c>
      <c r="AH26" s="27">
        <v>862</v>
      </c>
      <c r="AI26" s="27">
        <v>401</v>
      </c>
      <c r="AJ26" s="27">
        <v>862</v>
      </c>
      <c r="AK26" s="24" t="s">
        <v>146</v>
      </c>
      <c r="AL26" s="24" t="s">
        <v>147</v>
      </c>
      <c r="AM26" s="43"/>
    </row>
    <row r="27" s="159" customFormat="1" ht="54" customHeight="1" spans="1:39">
      <c r="A27" s="24" t="s">
        <v>139</v>
      </c>
      <c r="B27" s="23" t="s">
        <v>140</v>
      </c>
      <c r="C27" s="25">
        <v>10190110021</v>
      </c>
      <c r="D27" s="24" t="s">
        <v>192</v>
      </c>
      <c r="E27" s="27" t="s">
        <v>196</v>
      </c>
      <c r="F27" s="24" t="s">
        <v>149</v>
      </c>
      <c r="G27" s="24" t="s">
        <v>149</v>
      </c>
      <c r="H27" s="24">
        <v>2019</v>
      </c>
      <c r="I27" s="24" t="s">
        <v>144</v>
      </c>
      <c r="J27" s="24" t="s">
        <v>194</v>
      </c>
      <c r="K27" s="23">
        <v>13379499828</v>
      </c>
      <c r="L27" s="181">
        <v>21.84</v>
      </c>
      <c r="M27" s="181">
        <v>21.84</v>
      </c>
      <c r="N27" s="181">
        <v>21.84</v>
      </c>
      <c r="O27" s="182"/>
      <c r="P27" s="182"/>
      <c r="Q27" s="182"/>
      <c r="R27" s="182"/>
      <c r="S27" s="43"/>
      <c r="T27" s="43"/>
      <c r="U27" s="43"/>
      <c r="V27" s="43"/>
      <c r="W27" s="43"/>
      <c r="X27" s="43"/>
      <c r="Y27" s="43"/>
      <c r="Z27" s="43"/>
      <c r="AA27" s="24" t="s">
        <v>135</v>
      </c>
      <c r="AB27" s="24" t="s">
        <v>116</v>
      </c>
      <c r="AC27" s="24" t="s">
        <v>116</v>
      </c>
      <c r="AD27" s="24" t="s">
        <v>116</v>
      </c>
      <c r="AE27" s="24" t="s">
        <v>136</v>
      </c>
      <c r="AF27" s="24" t="s">
        <v>136</v>
      </c>
      <c r="AG27" s="27">
        <v>708</v>
      </c>
      <c r="AH27" s="27">
        <v>1728</v>
      </c>
      <c r="AI27" s="27">
        <v>708</v>
      </c>
      <c r="AJ27" s="27">
        <v>1728</v>
      </c>
      <c r="AK27" s="24" t="s">
        <v>146</v>
      </c>
      <c r="AL27" s="24" t="s">
        <v>147</v>
      </c>
      <c r="AM27" s="43"/>
    </row>
    <row r="28" s="159" customFormat="1" ht="54" customHeight="1" spans="1:39">
      <c r="A28" s="24" t="s">
        <v>139</v>
      </c>
      <c r="B28" s="23" t="s">
        <v>140</v>
      </c>
      <c r="C28" s="25">
        <v>10190110022</v>
      </c>
      <c r="D28" s="24" t="s">
        <v>192</v>
      </c>
      <c r="E28" s="27" t="s">
        <v>197</v>
      </c>
      <c r="F28" s="24" t="s">
        <v>143</v>
      </c>
      <c r="G28" s="24" t="s">
        <v>143</v>
      </c>
      <c r="H28" s="24">
        <v>2019</v>
      </c>
      <c r="I28" s="24" t="s">
        <v>144</v>
      </c>
      <c r="J28" s="24" t="s">
        <v>194</v>
      </c>
      <c r="K28" s="23">
        <v>13379499828</v>
      </c>
      <c r="L28" s="181">
        <v>17.76</v>
      </c>
      <c r="M28" s="181">
        <v>17.76</v>
      </c>
      <c r="N28" s="181">
        <v>17.76</v>
      </c>
      <c r="O28" s="182"/>
      <c r="P28" s="182"/>
      <c r="Q28" s="182"/>
      <c r="R28" s="182"/>
      <c r="S28" s="43"/>
      <c r="T28" s="43"/>
      <c r="U28" s="43"/>
      <c r="V28" s="43"/>
      <c r="W28" s="43"/>
      <c r="X28" s="43"/>
      <c r="Y28" s="43"/>
      <c r="Z28" s="43"/>
      <c r="AA28" s="24" t="s">
        <v>135</v>
      </c>
      <c r="AB28" s="24" t="s">
        <v>116</v>
      </c>
      <c r="AC28" s="24" t="s">
        <v>116</v>
      </c>
      <c r="AD28" s="24" t="s">
        <v>116</v>
      </c>
      <c r="AE28" s="24" t="s">
        <v>136</v>
      </c>
      <c r="AF28" s="24" t="s">
        <v>136</v>
      </c>
      <c r="AG28" s="27">
        <v>592</v>
      </c>
      <c r="AH28" s="27">
        <v>1394</v>
      </c>
      <c r="AI28" s="27">
        <v>592</v>
      </c>
      <c r="AJ28" s="27">
        <v>1394</v>
      </c>
      <c r="AK28" s="24" t="s">
        <v>146</v>
      </c>
      <c r="AL28" s="24" t="s">
        <v>147</v>
      </c>
      <c r="AM28" s="43"/>
    </row>
    <row r="29" s="159" customFormat="1" ht="54" customHeight="1" spans="1:39">
      <c r="A29" s="24" t="s">
        <v>139</v>
      </c>
      <c r="B29" s="23" t="s">
        <v>140</v>
      </c>
      <c r="C29" s="25">
        <v>10190110023</v>
      </c>
      <c r="D29" s="24" t="s">
        <v>192</v>
      </c>
      <c r="E29" s="27" t="s">
        <v>198</v>
      </c>
      <c r="F29" s="24" t="s">
        <v>155</v>
      </c>
      <c r="G29" s="24" t="s">
        <v>155</v>
      </c>
      <c r="H29" s="24">
        <v>2019</v>
      </c>
      <c r="I29" s="24" t="s">
        <v>144</v>
      </c>
      <c r="J29" s="24" t="s">
        <v>194</v>
      </c>
      <c r="K29" s="23">
        <v>13379499828</v>
      </c>
      <c r="L29" s="181">
        <v>13.32</v>
      </c>
      <c r="M29" s="181">
        <v>13.32</v>
      </c>
      <c r="N29" s="181">
        <v>13.32</v>
      </c>
      <c r="O29" s="182"/>
      <c r="P29" s="182"/>
      <c r="Q29" s="182"/>
      <c r="R29" s="182"/>
      <c r="S29" s="43"/>
      <c r="T29" s="43"/>
      <c r="U29" s="43"/>
      <c r="V29" s="43"/>
      <c r="W29" s="43"/>
      <c r="X29" s="43"/>
      <c r="Y29" s="43"/>
      <c r="Z29" s="43"/>
      <c r="AA29" s="24" t="s">
        <v>135</v>
      </c>
      <c r="AB29" s="24" t="s">
        <v>116</v>
      </c>
      <c r="AC29" s="24" t="s">
        <v>116</v>
      </c>
      <c r="AD29" s="24" t="s">
        <v>116</v>
      </c>
      <c r="AE29" s="24" t="s">
        <v>136</v>
      </c>
      <c r="AF29" s="24" t="s">
        <v>136</v>
      </c>
      <c r="AG29" s="27">
        <v>444</v>
      </c>
      <c r="AH29" s="27">
        <v>888</v>
      </c>
      <c r="AI29" s="27">
        <v>444</v>
      </c>
      <c r="AJ29" s="27">
        <v>888</v>
      </c>
      <c r="AK29" s="24" t="s">
        <v>146</v>
      </c>
      <c r="AL29" s="24" t="s">
        <v>147</v>
      </c>
      <c r="AM29" s="43"/>
    </row>
    <row r="30" s="159" customFormat="1" ht="54" customHeight="1" spans="1:39">
      <c r="A30" s="24" t="s">
        <v>139</v>
      </c>
      <c r="B30" s="23" t="s">
        <v>140</v>
      </c>
      <c r="C30" s="25">
        <v>10190110024</v>
      </c>
      <c r="D30" s="24" t="s">
        <v>192</v>
      </c>
      <c r="E30" s="27" t="s">
        <v>199</v>
      </c>
      <c r="F30" s="24" t="s">
        <v>157</v>
      </c>
      <c r="G30" s="24" t="s">
        <v>157</v>
      </c>
      <c r="H30" s="24">
        <v>2019</v>
      </c>
      <c r="I30" s="24" t="s">
        <v>144</v>
      </c>
      <c r="J30" s="24" t="s">
        <v>194</v>
      </c>
      <c r="K30" s="23">
        <v>13379499828</v>
      </c>
      <c r="L30" s="181">
        <v>14.64</v>
      </c>
      <c r="M30" s="181">
        <v>14.64</v>
      </c>
      <c r="N30" s="181">
        <v>14.64</v>
      </c>
      <c r="O30" s="182"/>
      <c r="P30" s="182"/>
      <c r="Q30" s="182"/>
      <c r="R30" s="182"/>
      <c r="S30" s="43"/>
      <c r="T30" s="43"/>
      <c r="U30" s="43"/>
      <c r="V30" s="43"/>
      <c r="W30" s="43"/>
      <c r="X30" s="43"/>
      <c r="Y30" s="43"/>
      <c r="Z30" s="43"/>
      <c r="AA30" s="24" t="s">
        <v>135</v>
      </c>
      <c r="AB30" s="24" t="s">
        <v>116</v>
      </c>
      <c r="AC30" s="24" t="s">
        <v>116</v>
      </c>
      <c r="AD30" s="24" t="s">
        <v>116</v>
      </c>
      <c r="AE30" s="24" t="s">
        <v>136</v>
      </c>
      <c r="AF30" s="24" t="s">
        <v>136</v>
      </c>
      <c r="AG30" s="27">
        <v>488</v>
      </c>
      <c r="AH30" s="27">
        <v>1106</v>
      </c>
      <c r="AI30" s="27">
        <v>488</v>
      </c>
      <c r="AJ30" s="27">
        <v>1106</v>
      </c>
      <c r="AK30" s="24" t="s">
        <v>146</v>
      </c>
      <c r="AL30" s="24" t="s">
        <v>147</v>
      </c>
      <c r="AM30" s="43"/>
    </row>
    <row r="31" s="160" customFormat="1" ht="54" customHeight="1" spans="1:16383">
      <c r="A31" s="24" t="s">
        <v>139</v>
      </c>
      <c r="B31" s="23" t="s">
        <v>140</v>
      </c>
      <c r="C31" s="25">
        <v>10190110025</v>
      </c>
      <c r="D31" s="24" t="s">
        <v>192</v>
      </c>
      <c r="E31" s="27" t="s">
        <v>200</v>
      </c>
      <c r="F31" s="24" t="s">
        <v>151</v>
      </c>
      <c r="G31" s="24" t="s">
        <v>151</v>
      </c>
      <c r="H31" s="24" t="s">
        <v>159</v>
      </c>
      <c r="I31" s="46" t="s">
        <v>144</v>
      </c>
      <c r="J31" s="24" t="s">
        <v>194</v>
      </c>
      <c r="K31" s="23">
        <v>13379499828</v>
      </c>
      <c r="L31" s="181">
        <v>18.91</v>
      </c>
      <c r="M31" s="182"/>
      <c r="N31" s="182"/>
      <c r="O31" s="182"/>
      <c r="P31" s="182"/>
      <c r="Q31" s="182"/>
      <c r="R31" s="181">
        <v>18.91</v>
      </c>
      <c r="S31" s="43"/>
      <c r="T31" s="43"/>
      <c r="U31" s="43"/>
      <c r="V31" s="43"/>
      <c r="W31" s="43"/>
      <c r="X31" s="43"/>
      <c r="Y31" s="43"/>
      <c r="Z31" s="43"/>
      <c r="AA31" s="24" t="s">
        <v>135</v>
      </c>
      <c r="AB31" s="24" t="s">
        <v>116</v>
      </c>
      <c r="AC31" s="24" t="s">
        <v>116</v>
      </c>
      <c r="AD31" s="24" t="s">
        <v>116</v>
      </c>
      <c r="AE31" s="24" t="s">
        <v>136</v>
      </c>
      <c r="AF31" s="24" t="s">
        <v>136</v>
      </c>
      <c r="AG31" s="24">
        <v>600</v>
      </c>
      <c r="AH31" s="27">
        <v>1504</v>
      </c>
      <c r="AI31" s="24">
        <v>600</v>
      </c>
      <c r="AJ31" s="27">
        <v>1504</v>
      </c>
      <c r="AK31" s="24" t="s">
        <v>146</v>
      </c>
      <c r="AL31" s="46" t="s">
        <v>147</v>
      </c>
      <c r="AM31" s="25"/>
      <c r="XEX31" s="159"/>
      <c r="XEY31" s="159"/>
      <c r="XEZ31" s="159"/>
      <c r="XFA31" s="159"/>
      <c r="XFB31" s="159"/>
      <c r="XFC31" s="159"/>
    </row>
    <row r="32" s="160" customFormat="1" ht="54" customHeight="1" spans="1:16383">
      <c r="A32" s="24" t="s">
        <v>139</v>
      </c>
      <c r="B32" s="23" t="s">
        <v>140</v>
      </c>
      <c r="C32" s="25">
        <v>10190110026</v>
      </c>
      <c r="D32" s="24" t="s">
        <v>192</v>
      </c>
      <c r="E32" s="27" t="s">
        <v>201</v>
      </c>
      <c r="F32" s="24" t="s">
        <v>155</v>
      </c>
      <c r="G32" s="24" t="s">
        <v>155</v>
      </c>
      <c r="H32" s="24" t="s">
        <v>159</v>
      </c>
      <c r="I32" s="46" t="s">
        <v>144</v>
      </c>
      <c r="J32" s="24" t="s">
        <v>194</v>
      </c>
      <c r="K32" s="23">
        <v>13379499828</v>
      </c>
      <c r="L32" s="181">
        <v>12.69</v>
      </c>
      <c r="M32" s="182"/>
      <c r="N32" s="182"/>
      <c r="O32" s="182"/>
      <c r="P32" s="182"/>
      <c r="Q32" s="182"/>
      <c r="R32" s="181">
        <v>12.69</v>
      </c>
      <c r="S32" s="43"/>
      <c r="T32" s="43"/>
      <c r="U32" s="43"/>
      <c r="V32" s="43"/>
      <c r="W32" s="43"/>
      <c r="X32" s="43"/>
      <c r="Y32" s="43"/>
      <c r="Z32" s="43"/>
      <c r="AA32" s="24" t="s">
        <v>135</v>
      </c>
      <c r="AB32" s="24" t="s">
        <v>116</v>
      </c>
      <c r="AC32" s="24" t="s">
        <v>116</v>
      </c>
      <c r="AD32" s="24" t="s">
        <v>116</v>
      </c>
      <c r="AE32" s="24" t="s">
        <v>136</v>
      </c>
      <c r="AF32" s="24" t="s">
        <v>136</v>
      </c>
      <c r="AG32" s="24">
        <v>391</v>
      </c>
      <c r="AH32" s="27">
        <v>819</v>
      </c>
      <c r="AI32" s="24">
        <v>391</v>
      </c>
      <c r="AJ32" s="27">
        <v>819</v>
      </c>
      <c r="AK32" s="24" t="s">
        <v>146</v>
      </c>
      <c r="AL32" s="46" t="s">
        <v>147</v>
      </c>
      <c r="AM32" s="25"/>
      <c r="XEX32" s="159"/>
      <c r="XEY32" s="159"/>
      <c r="XEZ32" s="159"/>
      <c r="XFA32" s="159"/>
      <c r="XFB32" s="159"/>
      <c r="XFC32" s="159"/>
    </row>
    <row r="33" s="157" customFormat="1" ht="72" customHeight="1" spans="1:16383">
      <c r="A33" s="24" t="s">
        <v>139</v>
      </c>
      <c r="B33" s="23" t="s">
        <v>140</v>
      </c>
      <c r="C33" s="25">
        <v>10190110027</v>
      </c>
      <c r="D33" s="24" t="s">
        <v>202</v>
      </c>
      <c r="E33" s="27" t="s">
        <v>203</v>
      </c>
      <c r="F33" s="90" t="s">
        <v>153</v>
      </c>
      <c r="G33" s="90" t="s">
        <v>153</v>
      </c>
      <c r="H33" s="24">
        <v>2019</v>
      </c>
      <c r="I33" s="24" t="s">
        <v>144</v>
      </c>
      <c r="J33" s="27" t="s">
        <v>145</v>
      </c>
      <c r="K33" s="23">
        <v>15109122000</v>
      </c>
      <c r="L33" s="181">
        <v>15.356</v>
      </c>
      <c r="M33" s="181">
        <v>15.356</v>
      </c>
      <c r="N33" s="181">
        <v>15.356</v>
      </c>
      <c r="O33" s="182"/>
      <c r="P33" s="182"/>
      <c r="Q33" s="182"/>
      <c r="R33" s="182"/>
      <c r="S33" s="43"/>
      <c r="T33" s="43"/>
      <c r="U33" s="43"/>
      <c r="V33" s="43"/>
      <c r="W33" s="43"/>
      <c r="X33" s="43"/>
      <c r="Y33" s="43"/>
      <c r="Z33" s="43"/>
      <c r="AA33" s="24" t="s">
        <v>135</v>
      </c>
      <c r="AB33" s="24" t="s">
        <v>116</v>
      </c>
      <c r="AC33" s="24" t="s">
        <v>136</v>
      </c>
      <c r="AD33" s="24" t="s">
        <v>136</v>
      </c>
      <c r="AE33" s="24" t="s">
        <v>136</v>
      </c>
      <c r="AF33" s="24" t="s">
        <v>136</v>
      </c>
      <c r="AG33" s="24">
        <v>123</v>
      </c>
      <c r="AH33" s="27">
        <v>308</v>
      </c>
      <c r="AI33" s="24">
        <v>123</v>
      </c>
      <c r="AJ33" s="27">
        <v>308</v>
      </c>
      <c r="AK33" s="24" t="s">
        <v>146</v>
      </c>
      <c r="AL33" s="24" t="s">
        <v>147</v>
      </c>
      <c r="AM33" s="43"/>
      <c r="XEX33" s="163"/>
      <c r="XEY33" s="163"/>
      <c r="XEZ33" s="163"/>
      <c r="XFA33" s="163"/>
      <c r="XFB33" s="163"/>
      <c r="XFC33" s="163"/>
    </row>
    <row r="34" s="157" customFormat="1" ht="72" customHeight="1" spans="1:16383">
      <c r="A34" s="24" t="s">
        <v>139</v>
      </c>
      <c r="B34" s="23" t="s">
        <v>140</v>
      </c>
      <c r="C34" s="25">
        <v>10190110028</v>
      </c>
      <c r="D34" s="24" t="s">
        <v>202</v>
      </c>
      <c r="E34" s="27" t="s">
        <v>204</v>
      </c>
      <c r="F34" s="90" t="s">
        <v>151</v>
      </c>
      <c r="G34" s="90" t="s">
        <v>151</v>
      </c>
      <c r="H34" s="24">
        <v>2019</v>
      </c>
      <c r="I34" s="24" t="s">
        <v>144</v>
      </c>
      <c r="J34" s="27" t="s">
        <v>145</v>
      </c>
      <c r="K34" s="23">
        <v>15109122000</v>
      </c>
      <c r="L34" s="181">
        <v>20.9255</v>
      </c>
      <c r="M34" s="181">
        <v>20.9255</v>
      </c>
      <c r="N34" s="181">
        <v>20.9255</v>
      </c>
      <c r="O34" s="182"/>
      <c r="P34" s="182"/>
      <c r="Q34" s="182"/>
      <c r="R34" s="182"/>
      <c r="S34" s="43"/>
      <c r="T34" s="43"/>
      <c r="U34" s="43"/>
      <c r="V34" s="43"/>
      <c r="W34" s="43"/>
      <c r="X34" s="43"/>
      <c r="Y34" s="43"/>
      <c r="Z34" s="43"/>
      <c r="AA34" s="24" t="s">
        <v>135</v>
      </c>
      <c r="AB34" s="24" t="s">
        <v>116</v>
      </c>
      <c r="AC34" s="24" t="s">
        <v>136</v>
      </c>
      <c r="AD34" s="24" t="s">
        <v>136</v>
      </c>
      <c r="AE34" s="24" t="s">
        <v>136</v>
      </c>
      <c r="AF34" s="24" t="s">
        <v>136</v>
      </c>
      <c r="AG34" s="24">
        <v>152</v>
      </c>
      <c r="AH34" s="27">
        <v>340</v>
      </c>
      <c r="AI34" s="24">
        <v>152</v>
      </c>
      <c r="AJ34" s="27">
        <v>340</v>
      </c>
      <c r="AK34" s="24" t="s">
        <v>146</v>
      </c>
      <c r="AL34" s="24" t="s">
        <v>147</v>
      </c>
      <c r="AM34" s="43"/>
      <c r="XEX34" s="163"/>
      <c r="XEY34" s="163"/>
      <c r="XEZ34" s="163"/>
      <c r="XFA34" s="163"/>
      <c r="XFB34" s="163"/>
      <c r="XFC34" s="163"/>
    </row>
    <row r="35" s="157" customFormat="1" ht="72" customHeight="1" spans="1:16383">
      <c r="A35" s="24" t="s">
        <v>139</v>
      </c>
      <c r="B35" s="23" t="s">
        <v>140</v>
      </c>
      <c r="C35" s="25">
        <v>10190110029</v>
      </c>
      <c r="D35" s="24" t="s">
        <v>202</v>
      </c>
      <c r="E35" s="27" t="s">
        <v>205</v>
      </c>
      <c r="F35" s="90" t="s">
        <v>149</v>
      </c>
      <c r="G35" s="90" t="s">
        <v>149</v>
      </c>
      <c r="H35" s="24">
        <v>2019</v>
      </c>
      <c r="I35" s="24" t="s">
        <v>144</v>
      </c>
      <c r="J35" s="27" t="s">
        <v>145</v>
      </c>
      <c r="K35" s="23">
        <v>15109122000</v>
      </c>
      <c r="L35" s="181">
        <v>39.5369</v>
      </c>
      <c r="M35" s="181">
        <v>39.5369</v>
      </c>
      <c r="N35" s="181">
        <v>39.5369</v>
      </c>
      <c r="O35" s="182"/>
      <c r="P35" s="182"/>
      <c r="Q35" s="182"/>
      <c r="R35" s="182"/>
      <c r="S35" s="43"/>
      <c r="T35" s="43"/>
      <c r="U35" s="43"/>
      <c r="V35" s="43"/>
      <c r="W35" s="43"/>
      <c r="X35" s="43"/>
      <c r="Y35" s="43"/>
      <c r="Z35" s="43"/>
      <c r="AA35" s="24" t="s">
        <v>135</v>
      </c>
      <c r="AB35" s="24" t="s">
        <v>116</v>
      </c>
      <c r="AC35" s="24" t="s">
        <v>136</v>
      </c>
      <c r="AD35" s="24" t="s">
        <v>136</v>
      </c>
      <c r="AE35" s="24" t="s">
        <v>136</v>
      </c>
      <c r="AF35" s="24" t="s">
        <v>136</v>
      </c>
      <c r="AG35" s="24">
        <v>339</v>
      </c>
      <c r="AH35" s="27">
        <v>742</v>
      </c>
      <c r="AI35" s="24">
        <v>339</v>
      </c>
      <c r="AJ35" s="27">
        <v>742</v>
      </c>
      <c r="AK35" s="24" t="s">
        <v>146</v>
      </c>
      <c r="AL35" s="24" t="s">
        <v>147</v>
      </c>
      <c r="AM35" s="43"/>
      <c r="XEX35" s="163"/>
      <c r="XEY35" s="163"/>
      <c r="XEZ35" s="163"/>
      <c r="XFA35" s="163"/>
      <c r="XFB35" s="163"/>
      <c r="XFC35" s="163"/>
    </row>
    <row r="36" s="157" customFormat="1" ht="83" customHeight="1" spans="1:16383">
      <c r="A36" s="24" t="s">
        <v>139</v>
      </c>
      <c r="B36" s="23" t="s">
        <v>140</v>
      </c>
      <c r="C36" s="25">
        <v>10190110030</v>
      </c>
      <c r="D36" s="24" t="s">
        <v>202</v>
      </c>
      <c r="E36" s="27" t="s">
        <v>206</v>
      </c>
      <c r="F36" s="90" t="s">
        <v>143</v>
      </c>
      <c r="G36" s="90" t="s">
        <v>143</v>
      </c>
      <c r="H36" s="24">
        <v>2019</v>
      </c>
      <c r="I36" s="24" t="s">
        <v>144</v>
      </c>
      <c r="J36" s="27" t="s">
        <v>145</v>
      </c>
      <c r="K36" s="23">
        <v>15109122000</v>
      </c>
      <c r="L36" s="181">
        <v>27.26675</v>
      </c>
      <c r="M36" s="181">
        <v>27.26675</v>
      </c>
      <c r="N36" s="181">
        <v>27.26675</v>
      </c>
      <c r="O36" s="182"/>
      <c r="P36" s="182"/>
      <c r="Q36" s="182"/>
      <c r="R36" s="182"/>
      <c r="S36" s="43"/>
      <c r="T36" s="43"/>
      <c r="U36" s="43"/>
      <c r="V36" s="43"/>
      <c r="W36" s="43"/>
      <c r="X36" s="43"/>
      <c r="Y36" s="43"/>
      <c r="Z36" s="43"/>
      <c r="AA36" s="24" t="s">
        <v>135</v>
      </c>
      <c r="AB36" s="24" t="s">
        <v>116</v>
      </c>
      <c r="AC36" s="24" t="s">
        <v>136</v>
      </c>
      <c r="AD36" s="24" t="s">
        <v>136</v>
      </c>
      <c r="AE36" s="24" t="s">
        <v>136</v>
      </c>
      <c r="AF36" s="24" t="s">
        <v>136</v>
      </c>
      <c r="AG36" s="24">
        <v>203</v>
      </c>
      <c r="AH36" s="27">
        <v>506</v>
      </c>
      <c r="AI36" s="24">
        <v>203</v>
      </c>
      <c r="AJ36" s="27">
        <v>506</v>
      </c>
      <c r="AK36" s="24" t="s">
        <v>146</v>
      </c>
      <c r="AL36" s="24" t="s">
        <v>147</v>
      </c>
      <c r="AM36" s="43"/>
      <c r="XEX36" s="163"/>
      <c r="XEY36" s="163"/>
      <c r="XEZ36" s="163"/>
      <c r="XFA36" s="163"/>
      <c r="XFB36" s="163"/>
      <c r="XFC36" s="163"/>
    </row>
    <row r="37" s="157" customFormat="1" ht="72" customHeight="1" spans="1:16383">
      <c r="A37" s="24" t="s">
        <v>139</v>
      </c>
      <c r="B37" s="23" t="s">
        <v>140</v>
      </c>
      <c r="C37" s="25">
        <v>10190110031</v>
      </c>
      <c r="D37" s="24" t="s">
        <v>202</v>
      </c>
      <c r="E37" s="27" t="s">
        <v>207</v>
      </c>
      <c r="F37" s="90" t="s">
        <v>155</v>
      </c>
      <c r="G37" s="90" t="s">
        <v>155</v>
      </c>
      <c r="H37" s="24">
        <v>2019</v>
      </c>
      <c r="I37" s="24" t="s">
        <v>144</v>
      </c>
      <c r="J37" s="27" t="s">
        <v>145</v>
      </c>
      <c r="K37" s="23">
        <v>15109122000</v>
      </c>
      <c r="L37" s="181">
        <v>23.195</v>
      </c>
      <c r="M37" s="181">
        <v>23.195</v>
      </c>
      <c r="N37" s="181">
        <v>23.195</v>
      </c>
      <c r="O37" s="182"/>
      <c r="P37" s="182"/>
      <c r="Q37" s="182"/>
      <c r="R37" s="182"/>
      <c r="S37" s="43"/>
      <c r="T37" s="43"/>
      <c r="U37" s="43"/>
      <c r="V37" s="43"/>
      <c r="W37" s="43"/>
      <c r="X37" s="43"/>
      <c r="Y37" s="43"/>
      <c r="Z37" s="43"/>
      <c r="AA37" s="24" t="s">
        <v>135</v>
      </c>
      <c r="AB37" s="24" t="s">
        <v>116</v>
      </c>
      <c r="AC37" s="24" t="s">
        <v>136</v>
      </c>
      <c r="AD37" s="24" t="s">
        <v>136</v>
      </c>
      <c r="AE37" s="24" t="s">
        <v>136</v>
      </c>
      <c r="AF37" s="24" t="s">
        <v>136</v>
      </c>
      <c r="AG37" s="24">
        <v>163</v>
      </c>
      <c r="AH37" s="27">
        <v>333</v>
      </c>
      <c r="AI37" s="24">
        <v>163</v>
      </c>
      <c r="AJ37" s="27">
        <v>333</v>
      </c>
      <c r="AK37" s="24" t="s">
        <v>146</v>
      </c>
      <c r="AL37" s="24" t="s">
        <v>147</v>
      </c>
      <c r="AM37" s="43"/>
      <c r="XEX37" s="163"/>
      <c r="XEY37" s="163"/>
      <c r="XEZ37" s="163"/>
      <c r="XFA37" s="163"/>
      <c r="XFB37" s="163"/>
      <c r="XFC37" s="163"/>
    </row>
    <row r="38" s="157" customFormat="1" ht="72" customHeight="1" spans="1:16383">
      <c r="A38" s="24" t="s">
        <v>139</v>
      </c>
      <c r="B38" s="23" t="s">
        <v>140</v>
      </c>
      <c r="C38" s="25">
        <v>10190110032</v>
      </c>
      <c r="D38" s="24" t="s">
        <v>202</v>
      </c>
      <c r="E38" s="27" t="s">
        <v>208</v>
      </c>
      <c r="F38" s="90" t="s">
        <v>157</v>
      </c>
      <c r="G38" s="90" t="s">
        <v>157</v>
      </c>
      <c r="H38" s="24">
        <v>2019</v>
      </c>
      <c r="I38" s="24" t="s">
        <v>144</v>
      </c>
      <c r="J38" s="27" t="s">
        <v>145</v>
      </c>
      <c r="K38" s="23">
        <v>15109122000</v>
      </c>
      <c r="L38" s="181">
        <v>27.8205</v>
      </c>
      <c r="M38" s="181">
        <v>27.8205</v>
      </c>
      <c r="N38" s="181">
        <v>27.8205</v>
      </c>
      <c r="O38" s="182"/>
      <c r="P38" s="182"/>
      <c r="Q38" s="182"/>
      <c r="R38" s="182"/>
      <c r="S38" s="43"/>
      <c r="T38" s="43"/>
      <c r="U38" s="43"/>
      <c r="V38" s="43"/>
      <c r="W38" s="43"/>
      <c r="X38" s="43"/>
      <c r="Y38" s="43"/>
      <c r="Z38" s="43"/>
      <c r="AA38" s="24" t="s">
        <v>135</v>
      </c>
      <c r="AB38" s="24" t="s">
        <v>116</v>
      </c>
      <c r="AC38" s="24" t="s">
        <v>136</v>
      </c>
      <c r="AD38" s="24" t="s">
        <v>136</v>
      </c>
      <c r="AE38" s="24" t="s">
        <v>136</v>
      </c>
      <c r="AF38" s="24" t="s">
        <v>136</v>
      </c>
      <c r="AG38" s="24">
        <v>216</v>
      </c>
      <c r="AH38" s="27">
        <v>478</v>
      </c>
      <c r="AI38" s="24">
        <v>216</v>
      </c>
      <c r="AJ38" s="27">
        <v>478</v>
      </c>
      <c r="AK38" s="24" t="s">
        <v>146</v>
      </c>
      <c r="AL38" s="24" t="s">
        <v>147</v>
      </c>
      <c r="AM38" s="43"/>
      <c r="XEX38" s="163"/>
      <c r="XEY38" s="163"/>
      <c r="XEZ38" s="163"/>
      <c r="XFA38" s="163"/>
      <c r="XFB38" s="163"/>
      <c r="XFC38" s="163"/>
    </row>
    <row r="39" s="158" customFormat="1" ht="226" customHeight="1" spans="1:45">
      <c r="A39" s="24" t="s">
        <v>139</v>
      </c>
      <c r="B39" s="23" t="s">
        <v>140</v>
      </c>
      <c r="C39" s="25">
        <v>10190110033</v>
      </c>
      <c r="D39" s="24" t="s">
        <v>209</v>
      </c>
      <c r="E39" s="24" t="s">
        <v>210</v>
      </c>
      <c r="F39" s="24" t="s">
        <v>153</v>
      </c>
      <c r="G39" s="24" t="s">
        <v>211</v>
      </c>
      <c r="H39" s="24" t="s">
        <v>159</v>
      </c>
      <c r="I39" s="24" t="s">
        <v>144</v>
      </c>
      <c r="J39" s="24" t="s">
        <v>212</v>
      </c>
      <c r="K39" s="23">
        <v>13992285274</v>
      </c>
      <c r="L39" s="185">
        <v>62.1</v>
      </c>
      <c r="M39" s="181">
        <v>62.1</v>
      </c>
      <c r="N39" s="181"/>
      <c r="O39" s="181"/>
      <c r="P39" s="181"/>
      <c r="Q39" s="181">
        <v>62.1</v>
      </c>
      <c r="R39" s="181"/>
      <c r="S39" s="90"/>
      <c r="T39" s="90"/>
      <c r="U39" s="90"/>
      <c r="V39" s="90"/>
      <c r="W39" s="90"/>
      <c r="X39" s="90"/>
      <c r="Y39" s="90"/>
      <c r="Z39" s="90"/>
      <c r="AA39" s="24" t="s">
        <v>135</v>
      </c>
      <c r="AB39" s="24" t="s">
        <v>116</v>
      </c>
      <c r="AC39" s="24" t="s">
        <v>116</v>
      </c>
      <c r="AD39" s="24" t="s">
        <v>116</v>
      </c>
      <c r="AE39" s="24" t="s">
        <v>136</v>
      </c>
      <c r="AF39" s="24" t="s">
        <v>136</v>
      </c>
      <c r="AG39" s="24">
        <v>67</v>
      </c>
      <c r="AH39" s="24">
        <v>121</v>
      </c>
      <c r="AI39" s="24">
        <v>67</v>
      </c>
      <c r="AJ39" s="24">
        <v>121</v>
      </c>
      <c r="AK39" s="24" t="s">
        <v>172</v>
      </c>
      <c r="AL39" s="24" t="s">
        <v>173</v>
      </c>
      <c r="AM39" s="24"/>
      <c r="AP39" s="198"/>
      <c r="AQ39" s="198"/>
      <c r="AR39" s="198"/>
      <c r="AS39" s="198"/>
    </row>
    <row r="40" s="158" customFormat="1" ht="91" customHeight="1" spans="1:45">
      <c r="A40" s="24" t="s">
        <v>139</v>
      </c>
      <c r="B40" s="23" t="s">
        <v>140</v>
      </c>
      <c r="C40" s="25">
        <v>10190110034</v>
      </c>
      <c r="D40" s="24" t="s">
        <v>209</v>
      </c>
      <c r="E40" s="24" t="s">
        <v>213</v>
      </c>
      <c r="F40" s="24" t="s">
        <v>153</v>
      </c>
      <c r="G40" s="27" t="s">
        <v>214</v>
      </c>
      <c r="H40" s="24" t="s">
        <v>159</v>
      </c>
      <c r="I40" s="24" t="s">
        <v>144</v>
      </c>
      <c r="J40" s="24" t="s">
        <v>215</v>
      </c>
      <c r="K40" s="23">
        <v>18291209481</v>
      </c>
      <c r="L40" s="185">
        <v>5</v>
      </c>
      <c r="M40" s="185">
        <v>5</v>
      </c>
      <c r="N40" s="181"/>
      <c r="O40" s="185"/>
      <c r="P40" s="181"/>
      <c r="Q40" s="185">
        <v>5</v>
      </c>
      <c r="R40" s="185"/>
      <c r="S40" s="90"/>
      <c r="T40" s="90"/>
      <c r="U40" s="90"/>
      <c r="V40" s="90"/>
      <c r="W40" s="90"/>
      <c r="X40" s="90"/>
      <c r="Y40" s="90"/>
      <c r="Z40" s="90"/>
      <c r="AA40" s="24" t="s">
        <v>135</v>
      </c>
      <c r="AB40" s="24" t="s">
        <v>116</v>
      </c>
      <c r="AC40" s="24" t="s">
        <v>116</v>
      </c>
      <c r="AD40" s="24" t="s">
        <v>116</v>
      </c>
      <c r="AE40" s="24" t="s">
        <v>136</v>
      </c>
      <c r="AF40" s="24" t="s">
        <v>136</v>
      </c>
      <c r="AG40" s="24">
        <v>48</v>
      </c>
      <c r="AH40" s="24">
        <v>104</v>
      </c>
      <c r="AI40" s="24">
        <v>48</v>
      </c>
      <c r="AJ40" s="24">
        <v>104</v>
      </c>
      <c r="AK40" s="24" t="s">
        <v>172</v>
      </c>
      <c r="AL40" s="24" t="s">
        <v>173</v>
      </c>
      <c r="AM40" s="24"/>
      <c r="AP40" s="198"/>
      <c r="AQ40" s="198"/>
      <c r="AR40" s="198"/>
      <c r="AS40" s="198"/>
    </row>
    <row r="41" s="158" customFormat="1" ht="144" customHeight="1" spans="1:45">
      <c r="A41" s="24" t="s">
        <v>139</v>
      </c>
      <c r="B41" s="23" t="s">
        <v>140</v>
      </c>
      <c r="C41" s="25">
        <v>10190110035</v>
      </c>
      <c r="D41" s="24" t="s">
        <v>209</v>
      </c>
      <c r="E41" s="31" t="s">
        <v>216</v>
      </c>
      <c r="F41" s="24" t="s">
        <v>151</v>
      </c>
      <c r="G41" s="24" t="s">
        <v>217</v>
      </c>
      <c r="H41" s="24" t="s">
        <v>159</v>
      </c>
      <c r="I41" s="24" t="s">
        <v>144</v>
      </c>
      <c r="J41" s="24" t="s">
        <v>218</v>
      </c>
      <c r="K41" s="23">
        <v>18791078899</v>
      </c>
      <c r="L41" s="181">
        <v>55.75</v>
      </c>
      <c r="M41" s="181">
        <v>55.75</v>
      </c>
      <c r="N41" s="181"/>
      <c r="O41" s="181"/>
      <c r="P41" s="181"/>
      <c r="Q41" s="181">
        <v>55.75</v>
      </c>
      <c r="R41" s="181"/>
      <c r="S41" s="90"/>
      <c r="T41" s="90"/>
      <c r="U41" s="90"/>
      <c r="V41" s="90"/>
      <c r="W41" s="90"/>
      <c r="X41" s="90"/>
      <c r="Y41" s="90"/>
      <c r="Z41" s="90"/>
      <c r="AA41" s="24" t="s">
        <v>135</v>
      </c>
      <c r="AB41" s="24" t="s">
        <v>116</v>
      </c>
      <c r="AC41" s="24" t="s">
        <v>116</v>
      </c>
      <c r="AD41" s="24" t="s">
        <v>116</v>
      </c>
      <c r="AE41" s="24" t="s">
        <v>116</v>
      </c>
      <c r="AF41" s="24" t="s">
        <v>136</v>
      </c>
      <c r="AG41" s="24">
        <v>80</v>
      </c>
      <c r="AH41" s="24">
        <v>198</v>
      </c>
      <c r="AI41" s="24">
        <v>80</v>
      </c>
      <c r="AJ41" s="24">
        <v>849</v>
      </c>
      <c r="AK41" s="24" t="s">
        <v>172</v>
      </c>
      <c r="AL41" s="24" t="s">
        <v>173</v>
      </c>
      <c r="AM41" s="24"/>
      <c r="AP41" s="198"/>
      <c r="AQ41" s="198"/>
      <c r="AR41" s="198"/>
      <c r="AS41" s="198"/>
    </row>
    <row r="42" s="158" customFormat="1" ht="91" customHeight="1" spans="1:45">
      <c r="A42" s="24" t="s">
        <v>139</v>
      </c>
      <c r="B42" s="23" t="s">
        <v>140</v>
      </c>
      <c r="C42" s="25">
        <v>10190110036</v>
      </c>
      <c r="D42" s="24" t="s">
        <v>209</v>
      </c>
      <c r="E42" s="31" t="s">
        <v>219</v>
      </c>
      <c r="F42" s="24" t="s">
        <v>151</v>
      </c>
      <c r="G42" s="24" t="s">
        <v>220</v>
      </c>
      <c r="H42" s="24" t="s">
        <v>159</v>
      </c>
      <c r="I42" s="24" t="s">
        <v>144</v>
      </c>
      <c r="J42" s="24" t="s">
        <v>221</v>
      </c>
      <c r="K42" s="23">
        <v>13310991953</v>
      </c>
      <c r="L42" s="181">
        <v>6.6</v>
      </c>
      <c r="M42" s="181">
        <v>6.6</v>
      </c>
      <c r="N42" s="181"/>
      <c r="O42" s="181"/>
      <c r="P42" s="181"/>
      <c r="Q42" s="181">
        <v>6.6</v>
      </c>
      <c r="R42" s="181"/>
      <c r="S42" s="90"/>
      <c r="T42" s="90"/>
      <c r="U42" s="90"/>
      <c r="V42" s="90"/>
      <c r="W42" s="90"/>
      <c r="X42" s="90"/>
      <c r="Y42" s="90"/>
      <c r="Z42" s="90"/>
      <c r="AA42" s="24" t="s">
        <v>135</v>
      </c>
      <c r="AB42" s="24" t="s">
        <v>116</v>
      </c>
      <c r="AC42" s="24" t="s">
        <v>116</v>
      </c>
      <c r="AD42" s="24" t="s">
        <v>116</v>
      </c>
      <c r="AE42" s="24" t="s">
        <v>116</v>
      </c>
      <c r="AF42" s="24" t="s">
        <v>136</v>
      </c>
      <c r="AG42" s="24">
        <v>73</v>
      </c>
      <c r="AH42" s="24">
        <v>172</v>
      </c>
      <c r="AI42" s="24">
        <v>73</v>
      </c>
      <c r="AJ42" s="24">
        <v>949</v>
      </c>
      <c r="AK42" s="24" t="s">
        <v>172</v>
      </c>
      <c r="AL42" s="24" t="s">
        <v>173</v>
      </c>
      <c r="AM42" s="24"/>
      <c r="AP42" s="198"/>
      <c r="AQ42" s="198"/>
      <c r="AR42" s="198"/>
      <c r="AS42" s="198"/>
    </row>
    <row r="43" s="158" customFormat="1" ht="80" customHeight="1" spans="1:45">
      <c r="A43" s="24" t="s">
        <v>139</v>
      </c>
      <c r="B43" s="23" t="s">
        <v>140</v>
      </c>
      <c r="C43" s="25">
        <v>10190110037</v>
      </c>
      <c r="D43" s="24" t="s">
        <v>209</v>
      </c>
      <c r="E43" s="28" t="s">
        <v>222</v>
      </c>
      <c r="F43" s="24" t="s">
        <v>149</v>
      </c>
      <c r="G43" s="28" t="s">
        <v>223</v>
      </c>
      <c r="H43" s="24" t="s">
        <v>159</v>
      </c>
      <c r="I43" s="46" t="s">
        <v>144</v>
      </c>
      <c r="J43" s="24" t="s">
        <v>160</v>
      </c>
      <c r="K43" s="23">
        <v>1372379199</v>
      </c>
      <c r="L43" s="186">
        <v>26.25</v>
      </c>
      <c r="M43" s="186">
        <v>26.25</v>
      </c>
      <c r="N43" s="181"/>
      <c r="O43" s="186"/>
      <c r="P43" s="181"/>
      <c r="Q43" s="186">
        <v>26.25</v>
      </c>
      <c r="R43" s="186"/>
      <c r="S43" s="90"/>
      <c r="T43" s="90"/>
      <c r="U43" s="90"/>
      <c r="V43" s="90"/>
      <c r="W43" s="90"/>
      <c r="X43" s="90"/>
      <c r="Y43" s="90"/>
      <c r="Z43" s="90"/>
      <c r="AA43" s="24" t="s">
        <v>135</v>
      </c>
      <c r="AB43" s="24" t="s">
        <v>116</v>
      </c>
      <c r="AC43" s="24" t="s">
        <v>116</v>
      </c>
      <c r="AD43" s="24" t="s">
        <v>116</v>
      </c>
      <c r="AE43" s="24" t="s">
        <v>116</v>
      </c>
      <c r="AF43" s="24" t="s">
        <v>136</v>
      </c>
      <c r="AG43" s="192">
        <v>87</v>
      </c>
      <c r="AH43" s="192">
        <v>202</v>
      </c>
      <c r="AI43" s="192">
        <v>87</v>
      </c>
      <c r="AJ43" s="192">
        <v>202</v>
      </c>
      <c r="AK43" s="24" t="s">
        <v>172</v>
      </c>
      <c r="AL43" s="24" t="s">
        <v>173</v>
      </c>
      <c r="AM43" s="24"/>
      <c r="AP43" s="198"/>
      <c r="AQ43" s="198"/>
      <c r="AR43" s="198"/>
      <c r="AS43" s="198"/>
    </row>
    <row r="44" s="158" customFormat="1" ht="91" customHeight="1" spans="1:45">
      <c r="A44" s="24" t="s">
        <v>139</v>
      </c>
      <c r="B44" s="23" t="s">
        <v>140</v>
      </c>
      <c r="C44" s="25">
        <v>10190110038</v>
      </c>
      <c r="D44" s="24" t="s">
        <v>209</v>
      </c>
      <c r="E44" s="31" t="s">
        <v>224</v>
      </c>
      <c r="F44" s="24" t="s">
        <v>149</v>
      </c>
      <c r="G44" s="28" t="s">
        <v>223</v>
      </c>
      <c r="H44" s="24" t="s">
        <v>159</v>
      </c>
      <c r="I44" s="46" t="s">
        <v>144</v>
      </c>
      <c r="J44" s="24" t="s">
        <v>160</v>
      </c>
      <c r="K44" s="23">
        <v>1372379199</v>
      </c>
      <c r="L44" s="186">
        <v>26.25</v>
      </c>
      <c r="M44" s="186">
        <v>26.25</v>
      </c>
      <c r="N44" s="181"/>
      <c r="O44" s="186"/>
      <c r="P44" s="181"/>
      <c r="Q44" s="186">
        <v>26.25</v>
      </c>
      <c r="R44" s="186"/>
      <c r="S44" s="90"/>
      <c r="T44" s="90"/>
      <c r="U44" s="90"/>
      <c r="V44" s="90"/>
      <c r="W44" s="90"/>
      <c r="X44" s="90"/>
      <c r="Y44" s="90"/>
      <c r="Z44" s="90"/>
      <c r="AA44" s="24" t="s">
        <v>135</v>
      </c>
      <c r="AB44" s="24" t="s">
        <v>116</v>
      </c>
      <c r="AC44" s="24" t="s">
        <v>116</v>
      </c>
      <c r="AD44" s="24" t="s">
        <v>116</v>
      </c>
      <c r="AE44" s="24" t="s">
        <v>116</v>
      </c>
      <c r="AF44" s="24" t="s">
        <v>136</v>
      </c>
      <c r="AG44" s="192">
        <v>87</v>
      </c>
      <c r="AH44" s="192">
        <v>202</v>
      </c>
      <c r="AI44" s="192">
        <v>87</v>
      </c>
      <c r="AJ44" s="192">
        <v>202</v>
      </c>
      <c r="AK44" s="24" t="s">
        <v>172</v>
      </c>
      <c r="AL44" s="24" t="s">
        <v>173</v>
      </c>
      <c r="AM44" s="24"/>
      <c r="AP44" s="198"/>
      <c r="AQ44" s="198"/>
      <c r="AR44" s="198"/>
      <c r="AS44" s="198"/>
    </row>
    <row r="45" s="158" customFormat="1" ht="91" customHeight="1" spans="1:45">
      <c r="A45" s="24" t="s">
        <v>139</v>
      </c>
      <c r="B45" s="23" t="s">
        <v>140</v>
      </c>
      <c r="C45" s="25">
        <v>10190110039</v>
      </c>
      <c r="D45" s="24" t="s">
        <v>209</v>
      </c>
      <c r="E45" s="28" t="s">
        <v>225</v>
      </c>
      <c r="F45" s="24" t="s">
        <v>149</v>
      </c>
      <c r="G45" s="28" t="s">
        <v>226</v>
      </c>
      <c r="H45" s="24" t="s">
        <v>159</v>
      </c>
      <c r="I45" s="46" t="s">
        <v>144</v>
      </c>
      <c r="J45" s="24" t="s">
        <v>160</v>
      </c>
      <c r="K45" s="23">
        <v>1372379199</v>
      </c>
      <c r="L45" s="187">
        <v>18.564</v>
      </c>
      <c r="M45" s="187">
        <v>18.564</v>
      </c>
      <c r="N45" s="181"/>
      <c r="O45" s="187"/>
      <c r="P45" s="181"/>
      <c r="Q45" s="187">
        <v>18.564</v>
      </c>
      <c r="R45" s="187"/>
      <c r="S45" s="90"/>
      <c r="T45" s="90"/>
      <c r="U45" s="90"/>
      <c r="V45" s="90"/>
      <c r="W45" s="90"/>
      <c r="X45" s="90"/>
      <c r="Y45" s="90"/>
      <c r="Z45" s="90"/>
      <c r="AA45" s="24" t="s">
        <v>135</v>
      </c>
      <c r="AB45" s="24" t="s">
        <v>116</v>
      </c>
      <c r="AC45" s="24" t="s">
        <v>116</v>
      </c>
      <c r="AD45" s="24" t="s">
        <v>116</v>
      </c>
      <c r="AE45" s="24" t="s">
        <v>116</v>
      </c>
      <c r="AF45" s="24" t="s">
        <v>136</v>
      </c>
      <c r="AG45" s="28">
        <v>64</v>
      </c>
      <c r="AH45" s="28">
        <v>146</v>
      </c>
      <c r="AI45" s="28">
        <v>64</v>
      </c>
      <c r="AJ45" s="28">
        <v>146</v>
      </c>
      <c r="AK45" s="24" t="s">
        <v>172</v>
      </c>
      <c r="AL45" s="24" t="s">
        <v>173</v>
      </c>
      <c r="AM45" s="24"/>
      <c r="AP45" s="198"/>
      <c r="AQ45" s="198"/>
      <c r="AR45" s="198"/>
      <c r="AS45" s="198"/>
    </row>
    <row r="46" s="158" customFormat="1" ht="91" customHeight="1" spans="1:45">
      <c r="A46" s="24" t="s">
        <v>139</v>
      </c>
      <c r="B46" s="23" t="s">
        <v>140</v>
      </c>
      <c r="C46" s="25">
        <v>10190110040</v>
      </c>
      <c r="D46" s="24" t="s">
        <v>209</v>
      </c>
      <c r="E46" s="28" t="s">
        <v>227</v>
      </c>
      <c r="F46" s="24" t="s">
        <v>149</v>
      </c>
      <c r="G46" s="28" t="s">
        <v>228</v>
      </c>
      <c r="H46" s="24" t="s">
        <v>159</v>
      </c>
      <c r="I46" s="46" t="s">
        <v>144</v>
      </c>
      <c r="J46" s="24" t="s">
        <v>160</v>
      </c>
      <c r="K46" s="23">
        <v>1372379199</v>
      </c>
      <c r="L46" s="187">
        <v>8.619</v>
      </c>
      <c r="M46" s="187">
        <v>8.619</v>
      </c>
      <c r="N46" s="181"/>
      <c r="O46" s="187"/>
      <c r="P46" s="181"/>
      <c r="Q46" s="187">
        <v>8.619</v>
      </c>
      <c r="R46" s="187"/>
      <c r="S46" s="90"/>
      <c r="T46" s="90"/>
      <c r="U46" s="90"/>
      <c r="V46" s="90"/>
      <c r="W46" s="90"/>
      <c r="X46" s="90"/>
      <c r="Y46" s="90"/>
      <c r="Z46" s="90"/>
      <c r="AA46" s="24" t="s">
        <v>135</v>
      </c>
      <c r="AB46" s="24" t="s">
        <v>116</v>
      </c>
      <c r="AC46" s="24" t="s">
        <v>116</v>
      </c>
      <c r="AD46" s="24" t="s">
        <v>116</v>
      </c>
      <c r="AE46" s="24" t="s">
        <v>116</v>
      </c>
      <c r="AF46" s="24" t="s">
        <v>136</v>
      </c>
      <c r="AG46" s="28">
        <v>80</v>
      </c>
      <c r="AH46" s="28">
        <v>159</v>
      </c>
      <c r="AI46" s="28">
        <v>64</v>
      </c>
      <c r="AJ46" s="28">
        <v>146</v>
      </c>
      <c r="AK46" s="24" t="s">
        <v>172</v>
      </c>
      <c r="AL46" s="24" t="s">
        <v>173</v>
      </c>
      <c r="AM46" s="24"/>
      <c r="AP46" s="198"/>
      <c r="AQ46" s="198"/>
      <c r="AR46" s="198"/>
      <c r="AS46" s="198"/>
    </row>
    <row r="47" s="158" customFormat="1" ht="199" customHeight="1" spans="1:45">
      <c r="A47" s="24" t="s">
        <v>139</v>
      </c>
      <c r="B47" s="23" t="s">
        <v>140</v>
      </c>
      <c r="C47" s="25">
        <v>10190110041</v>
      </c>
      <c r="D47" s="24" t="s">
        <v>209</v>
      </c>
      <c r="E47" s="23" t="s">
        <v>229</v>
      </c>
      <c r="F47" s="33" t="s">
        <v>149</v>
      </c>
      <c r="G47" s="24" t="s">
        <v>230</v>
      </c>
      <c r="H47" s="24" t="s">
        <v>159</v>
      </c>
      <c r="I47" s="46" t="s">
        <v>144</v>
      </c>
      <c r="J47" s="24" t="s">
        <v>160</v>
      </c>
      <c r="K47" s="23">
        <v>1372379199</v>
      </c>
      <c r="L47" s="181">
        <v>150.36</v>
      </c>
      <c r="M47" s="181">
        <v>150.36</v>
      </c>
      <c r="N47" s="181"/>
      <c r="O47" s="181"/>
      <c r="P47" s="181"/>
      <c r="Q47" s="181">
        <v>150.36</v>
      </c>
      <c r="R47" s="181"/>
      <c r="S47" s="90"/>
      <c r="T47" s="90"/>
      <c r="U47" s="90"/>
      <c r="V47" s="90"/>
      <c r="W47" s="90"/>
      <c r="X47" s="90"/>
      <c r="Y47" s="90"/>
      <c r="Z47" s="90"/>
      <c r="AA47" s="24" t="s">
        <v>135</v>
      </c>
      <c r="AB47" s="24" t="s">
        <v>116</v>
      </c>
      <c r="AC47" s="24" t="s">
        <v>116</v>
      </c>
      <c r="AD47" s="24" t="s">
        <v>116</v>
      </c>
      <c r="AE47" s="24" t="s">
        <v>116</v>
      </c>
      <c r="AF47" s="24" t="s">
        <v>136</v>
      </c>
      <c r="AG47" s="24">
        <v>73</v>
      </c>
      <c r="AH47" s="24">
        <v>176</v>
      </c>
      <c r="AI47" s="24">
        <v>73</v>
      </c>
      <c r="AJ47" s="24">
        <v>869</v>
      </c>
      <c r="AK47" s="24" t="s">
        <v>172</v>
      </c>
      <c r="AL47" s="24" t="s">
        <v>173</v>
      </c>
      <c r="AM47" s="24"/>
      <c r="AP47" s="198"/>
      <c r="AQ47" s="198"/>
      <c r="AR47" s="198"/>
      <c r="AS47" s="198"/>
    </row>
    <row r="48" s="158" customFormat="1" ht="151" customHeight="1" spans="1:45">
      <c r="A48" s="24" t="s">
        <v>139</v>
      </c>
      <c r="B48" s="23" t="s">
        <v>140</v>
      </c>
      <c r="C48" s="25">
        <v>10190110042</v>
      </c>
      <c r="D48" s="24" t="s">
        <v>209</v>
      </c>
      <c r="E48" s="24" t="s">
        <v>231</v>
      </c>
      <c r="F48" s="24" t="s">
        <v>155</v>
      </c>
      <c r="G48" s="24" t="s">
        <v>232</v>
      </c>
      <c r="H48" s="24" t="s">
        <v>159</v>
      </c>
      <c r="I48" s="24" t="s">
        <v>144</v>
      </c>
      <c r="J48" s="48" t="s">
        <v>233</v>
      </c>
      <c r="K48" s="48">
        <v>18091249277</v>
      </c>
      <c r="L48" s="181">
        <v>66.1</v>
      </c>
      <c r="M48" s="181">
        <v>26.927</v>
      </c>
      <c r="N48" s="181"/>
      <c r="O48" s="181"/>
      <c r="P48" s="181"/>
      <c r="Q48" s="181">
        <v>26.927</v>
      </c>
      <c r="R48" s="181">
        <v>39.173</v>
      </c>
      <c r="S48" s="90"/>
      <c r="T48" s="90"/>
      <c r="U48" s="90"/>
      <c r="V48" s="90"/>
      <c r="W48" s="90"/>
      <c r="X48" s="90"/>
      <c r="Y48" s="90"/>
      <c r="Z48" s="90"/>
      <c r="AA48" s="24" t="s">
        <v>135</v>
      </c>
      <c r="AB48" s="24" t="s">
        <v>116</v>
      </c>
      <c r="AC48" s="24" t="s">
        <v>116</v>
      </c>
      <c r="AD48" s="24" t="s">
        <v>116</v>
      </c>
      <c r="AE48" s="24" t="s">
        <v>116</v>
      </c>
      <c r="AF48" s="24" t="s">
        <v>136</v>
      </c>
      <c r="AG48" s="191">
        <v>40</v>
      </c>
      <c r="AH48" s="191">
        <v>68</v>
      </c>
      <c r="AI48" s="191">
        <v>40</v>
      </c>
      <c r="AJ48" s="191">
        <v>68</v>
      </c>
      <c r="AK48" s="24" t="s">
        <v>172</v>
      </c>
      <c r="AL48" s="24" t="s">
        <v>173</v>
      </c>
      <c r="AM48" s="24"/>
      <c r="AP48" s="198"/>
      <c r="AQ48" s="198"/>
      <c r="AR48" s="198"/>
      <c r="AS48" s="198"/>
    </row>
    <row r="49" s="158" customFormat="1" ht="126" customHeight="1" spans="1:45">
      <c r="A49" s="24" t="s">
        <v>139</v>
      </c>
      <c r="B49" s="23" t="s">
        <v>140</v>
      </c>
      <c r="C49" s="25">
        <v>10190110043</v>
      </c>
      <c r="D49" s="24" t="s">
        <v>209</v>
      </c>
      <c r="E49" s="24" t="s">
        <v>234</v>
      </c>
      <c r="F49" s="24" t="s">
        <v>155</v>
      </c>
      <c r="G49" s="24" t="s">
        <v>235</v>
      </c>
      <c r="H49" s="24" t="s">
        <v>159</v>
      </c>
      <c r="I49" s="24" t="s">
        <v>144</v>
      </c>
      <c r="J49" s="48" t="s">
        <v>236</v>
      </c>
      <c r="K49" s="48">
        <v>13572680369</v>
      </c>
      <c r="L49" s="181">
        <v>16.8</v>
      </c>
      <c r="M49" s="181"/>
      <c r="N49" s="181"/>
      <c r="O49" s="181"/>
      <c r="P49" s="181"/>
      <c r="Q49" s="181"/>
      <c r="R49" s="181">
        <v>16.8</v>
      </c>
      <c r="S49" s="90"/>
      <c r="T49" s="90"/>
      <c r="U49" s="90"/>
      <c r="V49" s="90"/>
      <c r="W49" s="90"/>
      <c r="X49" s="90"/>
      <c r="Y49" s="90"/>
      <c r="Z49" s="90"/>
      <c r="AA49" s="24" t="s">
        <v>135</v>
      </c>
      <c r="AB49" s="24" t="s">
        <v>116</v>
      </c>
      <c r="AC49" s="24" t="s">
        <v>116</v>
      </c>
      <c r="AD49" s="24" t="s">
        <v>116</v>
      </c>
      <c r="AE49" s="24" t="s">
        <v>116</v>
      </c>
      <c r="AF49" s="24" t="s">
        <v>136</v>
      </c>
      <c r="AG49" s="191">
        <v>88</v>
      </c>
      <c r="AH49" s="191">
        <v>177</v>
      </c>
      <c r="AI49" s="191">
        <v>88</v>
      </c>
      <c r="AJ49" s="191">
        <v>177</v>
      </c>
      <c r="AK49" s="24" t="s">
        <v>172</v>
      </c>
      <c r="AL49" s="24" t="s">
        <v>173</v>
      </c>
      <c r="AM49" s="24"/>
      <c r="AP49" s="198"/>
      <c r="AQ49" s="198"/>
      <c r="AR49" s="198"/>
      <c r="AS49" s="198"/>
    </row>
    <row r="50" s="158" customFormat="1" ht="126" customHeight="1" spans="1:45">
      <c r="A50" s="24" t="s">
        <v>139</v>
      </c>
      <c r="B50" s="23" t="s">
        <v>140</v>
      </c>
      <c r="C50" s="25">
        <v>10190110044</v>
      </c>
      <c r="D50" s="24" t="s">
        <v>209</v>
      </c>
      <c r="E50" s="24" t="s">
        <v>237</v>
      </c>
      <c r="F50" s="24" t="s">
        <v>155</v>
      </c>
      <c r="G50" s="24" t="s">
        <v>238</v>
      </c>
      <c r="H50" s="24" t="s">
        <v>159</v>
      </c>
      <c r="I50" s="24" t="s">
        <v>144</v>
      </c>
      <c r="J50" s="25" t="s">
        <v>239</v>
      </c>
      <c r="K50" s="48">
        <v>13891226383</v>
      </c>
      <c r="L50" s="181">
        <v>4.364</v>
      </c>
      <c r="M50" s="181"/>
      <c r="N50" s="181"/>
      <c r="O50" s="181"/>
      <c r="P50" s="181"/>
      <c r="Q50" s="181"/>
      <c r="R50" s="181">
        <v>4.364</v>
      </c>
      <c r="S50" s="90"/>
      <c r="T50" s="90"/>
      <c r="U50" s="90"/>
      <c r="V50" s="90"/>
      <c r="W50" s="90"/>
      <c r="X50" s="90"/>
      <c r="Y50" s="90"/>
      <c r="Z50" s="90"/>
      <c r="AA50" s="24" t="s">
        <v>135</v>
      </c>
      <c r="AB50" s="24" t="s">
        <v>116</v>
      </c>
      <c r="AC50" s="24" t="s">
        <v>116</v>
      </c>
      <c r="AD50" s="24" t="s">
        <v>116</v>
      </c>
      <c r="AE50" s="24" t="s">
        <v>116</v>
      </c>
      <c r="AF50" s="24" t="s">
        <v>136</v>
      </c>
      <c r="AG50" s="191">
        <v>73</v>
      </c>
      <c r="AH50" s="191">
        <v>166</v>
      </c>
      <c r="AI50" s="191">
        <v>73</v>
      </c>
      <c r="AJ50" s="191">
        <v>166</v>
      </c>
      <c r="AK50" s="24" t="s">
        <v>172</v>
      </c>
      <c r="AL50" s="24" t="s">
        <v>173</v>
      </c>
      <c r="AM50" s="24"/>
      <c r="AP50" s="198"/>
      <c r="AQ50" s="198"/>
      <c r="AR50" s="198"/>
      <c r="AS50" s="198"/>
    </row>
    <row r="51" s="158" customFormat="1" ht="171" customHeight="1" spans="1:45">
      <c r="A51" s="24" t="s">
        <v>139</v>
      </c>
      <c r="B51" s="23" t="s">
        <v>140</v>
      </c>
      <c r="C51" s="25">
        <v>10190110045</v>
      </c>
      <c r="D51" s="24" t="s">
        <v>240</v>
      </c>
      <c r="E51" s="24" t="s">
        <v>241</v>
      </c>
      <c r="F51" s="24" t="s">
        <v>242</v>
      </c>
      <c r="G51" s="24" t="s">
        <v>243</v>
      </c>
      <c r="H51" s="23">
        <v>2019</v>
      </c>
      <c r="I51" s="24" t="s">
        <v>144</v>
      </c>
      <c r="J51" s="24" t="s">
        <v>244</v>
      </c>
      <c r="K51" s="23">
        <v>13571227496</v>
      </c>
      <c r="L51" s="181">
        <v>55</v>
      </c>
      <c r="M51" s="181"/>
      <c r="N51" s="181"/>
      <c r="O51" s="181"/>
      <c r="P51" s="181"/>
      <c r="Q51" s="181"/>
      <c r="R51" s="181">
        <v>55</v>
      </c>
      <c r="S51" s="90"/>
      <c r="T51" s="90"/>
      <c r="U51" s="90"/>
      <c r="V51" s="90"/>
      <c r="W51" s="90"/>
      <c r="X51" s="90"/>
      <c r="Y51" s="90"/>
      <c r="Z51" s="90"/>
      <c r="AA51" s="24" t="s">
        <v>135</v>
      </c>
      <c r="AB51" s="24" t="s">
        <v>116</v>
      </c>
      <c r="AC51" s="24" t="s">
        <v>136</v>
      </c>
      <c r="AD51" s="24" t="s">
        <v>116</v>
      </c>
      <c r="AE51" s="24" t="s">
        <v>116</v>
      </c>
      <c r="AF51" s="24" t="s">
        <v>136</v>
      </c>
      <c r="AG51" s="24">
        <v>673</v>
      </c>
      <c r="AH51" s="24">
        <v>1543</v>
      </c>
      <c r="AI51" s="24">
        <v>673</v>
      </c>
      <c r="AJ51" s="24">
        <v>1543</v>
      </c>
      <c r="AK51" s="24" t="s">
        <v>172</v>
      </c>
      <c r="AL51" s="24" t="s">
        <v>173</v>
      </c>
      <c r="AM51" s="24"/>
      <c r="AP51" s="198"/>
      <c r="AQ51" s="198"/>
      <c r="AR51" s="198"/>
      <c r="AS51" s="198"/>
    </row>
    <row r="52" s="158" customFormat="1" ht="89" customHeight="1" spans="1:45">
      <c r="A52" s="24" t="s">
        <v>139</v>
      </c>
      <c r="B52" s="23" t="s">
        <v>140</v>
      </c>
      <c r="C52" s="25">
        <v>10190110046</v>
      </c>
      <c r="D52" s="24" t="s">
        <v>240</v>
      </c>
      <c r="E52" s="24" t="s">
        <v>245</v>
      </c>
      <c r="F52" s="24" t="s">
        <v>246</v>
      </c>
      <c r="G52" s="24" t="s">
        <v>247</v>
      </c>
      <c r="H52" s="23">
        <v>2019</v>
      </c>
      <c r="I52" s="24" t="s">
        <v>144</v>
      </c>
      <c r="J52" s="24" t="s">
        <v>194</v>
      </c>
      <c r="K52" s="23">
        <v>13379499828</v>
      </c>
      <c r="L52" s="181">
        <v>8</v>
      </c>
      <c r="M52" s="181"/>
      <c r="N52" s="181"/>
      <c r="O52" s="181"/>
      <c r="P52" s="181"/>
      <c r="Q52" s="181"/>
      <c r="R52" s="181">
        <v>8</v>
      </c>
      <c r="S52" s="90"/>
      <c r="T52" s="90"/>
      <c r="U52" s="90"/>
      <c r="V52" s="90"/>
      <c r="W52" s="90"/>
      <c r="X52" s="90"/>
      <c r="Y52" s="90"/>
      <c r="Z52" s="90"/>
      <c r="AA52" s="24" t="s">
        <v>135</v>
      </c>
      <c r="AB52" s="24" t="s">
        <v>116</v>
      </c>
      <c r="AC52" s="24" t="s">
        <v>116</v>
      </c>
      <c r="AD52" s="24" t="s">
        <v>116</v>
      </c>
      <c r="AE52" s="24" t="s">
        <v>116</v>
      </c>
      <c r="AF52" s="24" t="s">
        <v>136</v>
      </c>
      <c r="AG52" s="24">
        <v>130</v>
      </c>
      <c r="AH52" s="24">
        <v>318</v>
      </c>
      <c r="AI52" s="24">
        <v>130</v>
      </c>
      <c r="AJ52" s="24">
        <v>318</v>
      </c>
      <c r="AK52" s="24" t="s">
        <v>172</v>
      </c>
      <c r="AL52" s="24" t="s">
        <v>173</v>
      </c>
      <c r="AM52" s="24"/>
      <c r="AP52" s="198"/>
      <c r="AQ52" s="198"/>
      <c r="AR52" s="198"/>
      <c r="AS52" s="198"/>
    </row>
    <row r="53" s="158" customFormat="1" ht="64" customHeight="1" spans="1:45">
      <c r="A53" s="24" t="s">
        <v>139</v>
      </c>
      <c r="B53" s="23" t="s">
        <v>140</v>
      </c>
      <c r="C53" s="25">
        <v>10190110047</v>
      </c>
      <c r="D53" s="24" t="s">
        <v>240</v>
      </c>
      <c r="E53" s="24" t="s">
        <v>248</v>
      </c>
      <c r="F53" s="24" t="s">
        <v>153</v>
      </c>
      <c r="G53" s="24" t="s">
        <v>249</v>
      </c>
      <c r="H53" s="23">
        <v>2019</v>
      </c>
      <c r="I53" s="24" t="s">
        <v>144</v>
      </c>
      <c r="J53" s="24" t="s">
        <v>250</v>
      </c>
      <c r="K53" s="23">
        <v>13992264348</v>
      </c>
      <c r="L53" s="181">
        <v>1.4</v>
      </c>
      <c r="M53" s="181">
        <v>1.4</v>
      </c>
      <c r="N53" s="181">
        <v>1.4</v>
      </c>
      <c r="O53" s="181"/>
      <c r="P53" s="181"/>
      <c r="Q53" s="181"/>
      <c r="R53" s="181"/>
      <c r="S53" s="90"/>
      <c r="T53" s="90"/>
      <c r="U53" s="90"/>
      <c r="V53" s="90"/>
      <c r="W53" s="90"/>
      <c r="X53" s="90"/>
      <c r="Y53" s="90"/>
      <c r="Z53" s="90"/>
      <c r="AA53" s="24" t="s">
        <v>135</v>
      </c>
      <c r="AB53" s="24" t="s">
        <v>116</v>
      </c>
      <c r="AC53" s="24" t="s">
        <v>116</v>
      </c>
      <c r="AD53" s="24" t="s">
        <v>116</v>
      </c>
      <c r="AE53" s="24" t="s">
        <v>136</v>
      </c>
      <c r="AF53" s="24" t="s">
        <v>136</v>
      </c>
      <c r="AG53" s="24">
        <v>51</v>
      </c>
      <c r="AH53" s="24">
        <v>111</v>
      </c>
      <c r="AI53" s="24">
        <v>51</v>
      </c>
      <c r="AJ53" s="24">
        <v>111</v>
      </c>
      <c r="AK53" s="24" t="s">
        <v>172</v>
      </c>
      <c r="AL53" s="24" t="s">
        <v>173</v>
      </c>
      <c r="AM53" s="24"/>
      <c r="AP53" s="198"/>
      <c r="AQ53" s="198"/>
      <c r="AR53" s="198"/>
      <c r="AS53" s="198"/>
    </row>
    <row r="54" s="158" customFormat="1" ht="64" customHeight="1" spans="1:45">
      <c r="A54" s="24" t="s">
        <v>139</v>
      </c>
      <c r="B54" s="23" t="s">
        <v>140</v>
      </c>
      <c r="C54" s="25">
        <v>10190110048</v>
      </c>
      <c r="D54" s="24" t="s">
        <v>240</v>
      </c>
      <c r="E54" s="24" t="s">
        <v>251</v>
      </c>
      <c r="F54" s="24" t="s">
        <v>153</v>
      </c>
      <c r="G54" s="27" t="s">
        <v>252</v>
      </c>
      <c r="H54" s="23">
        <v>2019</v>
      </c>
      <c r="I54" s="24" t="s">
        <v>144</v>
      </c>
      <c r="J54" s="27" t="s">
        <v>253</v>
      </c>
      <c r="K54" s="23">
        <v>13389125922</v>
      </c>
      <c r="L54" s="181">
        <v>1.2</v>
      </c>
      <c r="M54" s="181">
        <v>1.2</v>
      </c>
      <c r="N54" s="181">
        <v>1.2</v>
      </c>
      <c r="O54" s="181"/>
      <c r="P54" s="181"/>
      <c r="Q54" s="181"/>
      <c r="R54" s="181"/>
      <c r="S54" s="90"/>
      <c r="T54" s="90"/>
      <c r="U54" s="90"/>
      <c r="V54" s="90"/>
      <c r="W54" s="90"/>
      <c r="X54" s="90"/>
      <c r="Y54" s="90"/>
      <c r="Z54" s="90"/>
      <c r="AA54" s="24" t="s">
        <v>135</v>
      </c>
      <c r="AB54" s="24" t="s">
        <v>116</v>
      </c>
      <c r="AC54" s="24" t="s">
        <v>116</v>
      </c>
      <c r="AD54" s="24" t="s">
        <v>116</v>
      </c>
      <c r="AE54" s="24" t="s">
        <v>136</v>
      </c>
      <c r="AF54" s="24" t="s">
        <v>136</v>
      </c>
      <c r="AG54" s="24">
        <v>55</v>
      </c>
      <c r="AH54" s="24">
        <v>129</v>
      </c>
      <c r="AI54" s="24">
        <v>55</v>
      </c>
      <c r="AJ54" s="24">
        <v>129</v>
      </c>
      <c r="AK54" s="24" t="s">
        <v>172</v>
      </c>
      <c r="AL54" s="24" t="s">
        <v>173</v>
      </c>
      <c r="AM54" s="24"/>
      <c r="AP54" s="198"/>
      <c r="AQ54" s="198"/>
      <c r="AR54" s="198"/>
      <c r="AS54" s="198"/>
    </row>
    <row r="55" s="158" customFormat="1" ht="98" customHeight="1" spans="1:45">
      <c r="A55" s="24" t="s">
        <v>139</v>
      </c>
      <c r="B55" s="23" t="s">
        <v>140</v>
      </c>
      <c r="C55" s="25">
        <v>10190110049</v>
      </c>
      <c r="D55" s="24" t="s">
        <v>240</v>
      </c>
      <c r="E55" s="27" t="s">
        <v>254</v>
      </c>
      <c r="F55" s="24" t="s">
        <v>153</v>
      </c>
      <c r="G55" s="27" t="s">
        <v>211</v>
      </c>
      <c r="H55" s="23">
        <v>2019</v>
      </c>
      <c r="I55" s="24" t="s">
        <v>144</v>
      </c>
      <c r="J55" s="27" t="s">
        <v>212</v>
      </c>
      <c r="K55" s="23">
        <v>13992285274</v>
      </c>
      <c r="L55" s="181">
        <v>22.8</v>
      </c>
      <c r="M55" s="181">
        <v>19.44</v>
      </c>
      <c r="N55" s="181">
        <v>19.44</v>
      </c>
      <c r="O55" s="181"/>
      <c r="P55" s="181"/>
      <c r="Q55" s="181"/>
      <c r="R55" s="181">
        <v>3.36</v>
      </c>
      <c r="S55" s="90"/>
      <c r="T55" s="90"/>
      <c r="U55" s="90"/>
      <c r="V55" s="90"/>
      <c r="W55" s="90"/>
      <c r="X55" s="90"/>
      <c r="Y55" s="90"/>
      <c r="Z55" s="90"/>
      <c r="AA55" s="24" t="s">
        <v>135</v>
      </c>
      <c r="AB55" s="24" t="s">
        <v>116</v>
      </c>
      <c r="AC55" s="24" t="s">
        <v>116</v>
      </c>
      <c r="AD55" s="24" t="s">
        <v>116</v>
      </c>
      <c r="AE55" s="24" t="s">
        <v>136</v>
      </c>
      <c r="AF55" s="24" t="s">
        <v>136</v>
      </c>
      <c r="AG55" s="24">
        <v>67</v>
      </c>
      <c r="AH55" s="24">
        <v>121</v>
      </c>
      <c r="AI55" s="24">
        <v>67</v>
      </c>
      <c r="AJ55" s="24">
        <v>121</v>
      </c>
      <c r="AK55" s="24" t="s">
        <v>172</v>
      </c>
      <c r="AL55" s="24" t="s">
        <v>173</v>
      </c>
      <c r="AM55" s="24"/>
      <c r="AP55" s="198"/>
      <c r="AQ55" s="198"/>
      <c r="AR55" s="198"/>
      <c r="AS55" s="198"/>
    </row>
    <row r="56" s="158" customFormat="1" ht="98" customHeight="1" spans="1:45">
      <c r="A56" s="24" t="s">
        <v>139</v>
      </c>
      <c r="B56" s="23" t="s">
        <v>140</v>
      </c>
      <c r="C56" s="25">
        <v>10190110050</v>
      </c>
      <c r="D56" s="24" t="s">
        <v>240</v>
      </c>
      <c r="E56" s="24" t="s">
        <v>255</v>
      </c>
      <c r="F56" s="24" t="s">
        <v>153</v>
      </c>
      <c r="G56" s="27" t="s">
        <v>211</v>
      </c>
      <c r="H56" s="24" t="s">
        <v>256</v>
      </c>
      <c r="I56" s="24" t="s">
        <v>144</v>
      </c>
      <c r="J56" s="27" t="s">
        <v>212</v>
      </c>
      <c r="K56" s="23">
        <v>13992285274</v>
      </c>
      <c r="L56" s="181">
        <v>30.9</v>
      </c>
      <c r="M56" s="181"/>
      <c r="N56" s="181"/>
      <c r="O56" s="181"/>
      <c r="P56" s="181"/>
      <c r="Q56" s="181"/>
      <c r="R56" s="181">
        <v>30.9</v>
      </c>
      <c r="S56" s="90"/>
      <c r="T56" s="90"/>
      <c r="U56" s="90"/>
      <c r="V56" s="90"/>
      <c r="W56" s="90"/>
      <c r="X56" s="90"/>
      <c r="Y56" s="90"/>
      <c r="Z56" s="90"/>
      <c r="AA56" s="24" t="s">
        <v>135</v>
      </c>
      <c r="AB56" s="24" t="s">
        <v>116</v>
      </c>
      <c r="AC56" s="24" t="s">
        <v>116</v>
      </c>
      <c r="AD56" s="24" t="s">
        <v>116</v>
      </c>
      <c r="AE56" s="24" t="s">
        <v>136</v>
      </c>
      <c r="AF56" s="24" t="s">
        <v>136</v>
      </c>
      <c r="AG56" s="24">
        <v>67</v>
      </c>
      <c r="AH56" s="24">
        <v>121</v>
      </c>
      <c r="AI56" s="24">
        <v>67</v>
      </c>
      <c r="AJ56" s="24">
        <v>121</v>
      </c>
      <c r="AK56" s="24" t="s">
        <v>172</v>
      </c>
      <c r="AL56" s="24" t="s">
        <v>173</v>
      </c>
      <c r="AM56" s="24"/>
      <c r="AP56" s="198"/>
      <c r="AQ56" s="198"/>
      <c r="AR56" s="198"/>
      <c r="AS56" s="198"/>
    </row>
    <row r="57" s="158" customFormat="1" ht="98" customHeight="1" spans="1:45">
      <c r="A57" s="24" t="s">
        <v>139</v>
      </c>
      <c r="B57" s="23" t="s">
        <v>140</v>
      </c>
      <c r="C57" s="25">
        <v>10190110051</v>
      </c>
      <c r="D57" s="24" t="s">
        <v>240</v>
      </c>
      <c r="E57" s="24" t="s">
        <v>257</v>
      </c>
      <c r="F57" s="24" t="s">
        <v>153</v>
      </c>
      <c r="G57" s="27" t="s">
        <v>258</v>
      </c>
      <c r="H57" s="23">
        <v>2019</v>
      </c>
      <c r="I57" s="24" t="s">
        <v>144</v>
      </c>
      <c r="J57" s="24" t="s">
        <v>259</v>
      </c>
      <c r="K57" s="23">
        <v>13992254435</v>
      </c>
      <c r="L57" s="181">
        <v>100</v>
      </c>
      <c r="M57" s="181">
        <v>60</v>
      </c>
      <c r="N57" s="181">
        <v>60</v>
      </c>
      <c r="O57" s="181"/>
      <c r="P57" s="181"/>
      <c r="Q57" s="181"/>
      <c r="R57" s="181">
        <v>40</v>
      </c>
      <c r="S57" s="90"/>
      <c r="T57" s="90"/>
      <c r="U57" s="90"/>
      <c r="V57" s="90"/>
      <c r="W57" s="90"/>
      <c r="X57" s="90"/>
      <c r="Y57" s="90"/>
      <c r="Z57" s="90"/>
      <c r="AA57" s="24" t="s">
        <v>135</v>
      </c>
      <c r="AB57" s="24" t="s">
        <v>116</v>
      </c>
      <c r="AC57" s="24" t="s">
        <v>116</v>
      </c>
      <c r="AD57" s="24" t="s">
        <v>116</v>
      </c>
      <c r="AE57" s="24" t="s">
        <v>136</v>
      </c>
      <c r="AF57" s="24" t="s">
        <v>136</v>
      </c>
      <c r="AG57" s="24">
        <v>154</v>
      </c>
      <c r="AH57" s="24">
        <v>383</v>
      </c>
      <c r="AI57" s="24">
        <v>154</v>
      </c>
      <c r="AJ57" s="24">
        <v>383</v>
      </c>
      <c r="AK57" s="24" t="s">
        <v>172</v>
      </c>
      <c r="AL57" s="24" t="s">
        <v>173</v>
      </c>
      <c r="AM57" s="24"/>
      <c r="AP57" s="198"/>
      <c r="AQ57" s="198"/>
      <c r="AR57" s="198"/>
      <c r="AS57" s="198"/>
    </row>
    <row r="58" s="158" customFormat="1" ht="64" customHeight="1" spans="1:45">
      <c r="A58" s="24" t="s">
        <v>139</v>
      </c>
      <c r="B58" s="23" t="s">
        <v>140</v>
      </c>
      <c r="C58" s="25">
        <v>10190110052</v>
      </c>
      <c r="D58" s="24" t="s">
        <v>240</v>
      </c>
      <c r="E58" s="24" t="s">
        <v>260</v>
      </c>
      <c r="F58" s="24" t="s">
        <v>153</v>
      </c>
      <c r="G58" s="27" t="s">
        <v>261</v>
      </c>
      <c r="H58" s="23">
        <v>2019</v>
      </c>
      <c r="I58" s="24" t="s">
        <v>144</v>
      </c>
      <c r="J58" s="27" t="s">
        <v>262</v>
      </c>
      <c r="K58" s="23">
        <v>13325419692</v>
      </c>
      <c r="L58" s="181">
        <v>13.26</v>
      </c>
      <c r="M58" s="181">
        <v>13.26</v>
      </c>
      <c r="N58" s="181">
        <v>13.26</v>
      </c>
      <c r="O58" s="181"/>
      <c r="P58" s="181"/>
      <c r="Q58" s="181"/>
      <c r="R58" s="181"/>
      <c r="S58" s="90"/>
      <c r="T58" s="90"/>
      <c r="U58" s="90"/>
      <c r="V58" s="90"/>
      <c r="W58" s="90"/>
      <c r="X58" s="90"/>
      <c r="Y58" s="90"/>
      <c r="Z58" s="90"/>
      <c r="AA58" s="24" t="s">
        <v>135</v>
      </c>
      <c r="AB58" s="24" t="s">
        <v>116</v>
      </c>
      <c r="AC58" s="24" t="s">
        <v>116</v>
      </c>
      <c r="AD58" s="24" t="s">
        <v>116</v>
      </c>
      <c r="AE58" s="24" t="s">
        <v>136</v>
      </c>
      <c r="AF58" s="24" t="s">
        <v>136</v>
      </c>
      <c r="AG58" s="24">
        <v>39</v>
      </c>
      <c r="AH58" s="24">
        <v>71</v>
      </c>
      <c r="AI58" s="24">
        <v>39</v>
      </c>
      <c r="AJ58" s="24">
        <v>71</v>
      </c>
      <c r="AK58" s="24" t="s">
        <v>172</v>
      </c>
      <c r="AL58" s="24" t="s">
        <v>173</v>
      </c>
      <c r="AM58" s="24"/>
      <c r="AP58" s="198"/>
      <c r="AQ58" s="198"/>
      <c r="AR58" s="198"/>
      <c r="AS58" s="198"/>
    </row>
    <row r="59" s="158" customFormat="1" ht="96" customHeight="1" spans="1:45">
      <c r="A59" s="24" t="s">
        <v>139</v>
      </c>
      <c r="B59" s="23" t="s">
        <v>140</v>
      </c>
      <c r="C59" s="25">
        <v>10190110053</v>
      </c>
      <c r="D59" s="24" t="s">
        <v>240</v>
      </c>
      <c r="E59" s="24" t="s">
        <v>263</v>
      </c>
      <c r="F59" s="24" t="s">
        <v>153</v>
      </c>
      <c r="G59" s="27" t="s">
        <v>214</v>
      </c>
      <c r="H59" s="24" t="s">
        <v>256</v>
      </c>
      <c r="I59" s="24" t="s">
        <v>144</v>
      </c>
      <c r="J59" s="47" t="s">
        <v>215</v>
      </c>
      <c r="K59" s="23">
        <v>18291209481</v>
      </c>
      <c r="L59" s="181">
        <v>15.4</v>
      </c>
      <c r="M59" s="181"/>
      <c r="N59" s="181"/>
      <c r="O59" s="181"/>
      <c r="P59" s="181"/>
      <c r="Q59" s="181"/>
      <c r="R59" s="181">
        <v>15.4</v>
      </c>
      <c r="S59" s="90"/>
      <c r="T59" s="90"/>
      <c r="U59" s="90"/>
      <c r="V59" s="90"/>
      <c r="W59" s="90"/>
      <c r="X59" s="90"/>
      <c r="Y59" s="90"/>
      <c r="Z59" s="90"/>
      <c r="AA59" s="24" t="s">
        <v>135</v>
      </c>
      <c r="AB59" s="24" t="s">
        <v>116</v>
      </c>
      <c r="AC59" s="24" t="s">
        <v>116</v>
      </c>
      <c r="AD59" s="24" t="s">
        <v>116</v>
      </c>
      <c r="AE59" s="24" t="s">
        <v>136</v>
      </c>
      <c r="AF59" s="24" t="s">
        <v>136</v>
      </c>
      <c r="AG59" s="24">
        <v>48</v>
      </c>
      <c r="AH59" s="24">
        <v>104</v>
      </c>
      <c r="AI59" s="24">
        <v>48</v>
      </c>
      <c r="AJ59" s="24">
        <v>104</v>
      </c>
      <c r="AK59" s="24" t="s">
        <v>172</v>
      </c>
      <c r="AL59" s="24" t="s">
        <v>173</v>
      </c>
      <c r="AM59" s="24"/>
      <c r="AP59" s="198"/>
      <c r="AQ59" s="198"/>
      <c r="AR59" s="198"/>
      <c r="AS59" s="198"/>
    </row>
    <row r="60" s="158" customFormat="1" ht="64" customHeight="1" spans="1:45">
      <c r="A60" s="24" t="s">
        <v>139</v>
      </c>
      <c r="B60" s="23" t="s">
        <v>140</v>
      </c>
      <c r="C60" s="25">
        <v>10190110054</v>
      </c>
      <c r="D60" s="24" t="s">
        <v>240</v>
      </c>
      <c r="E60" s="24" t="s">
        <v>264</v>
      </c>
      <c r="F60" s="24" t="s">
        <v>153</v>
      </c>
      <c r="G60" s="27" t="s">
        <v>214</v>
      </c>
      <c r="H60" s="23">
        <v>2019</v>
      </c>
      <c r="I60" s="24" t="s">
        <v>144</v>
      </c>
      <c r="J60" s="47" t="s">
        <v>215</v>
      </c>
      <c r="K60" s="23">
        <v>18291209481</v>
      </c>
      <c r="L60" s="181">
        <v>7.5</v>
      </c>
      <c r="M60" s="181"/>
      <c r="N60" s="181"/>
      <c r="O60" s="181"/>
      <c r="P60" s="181"/>
      <c r="Q60" s="181"/>
      <c r="R60" s="181">
        <v>7.5</v>
      </c>
      <c r="S60" s="90"/>
      <c r="T60" s="90"/>
      <c r="U60" s="90"/>
      <c r="V60" s="90"/>
      <c r="W60" s="90"/>
      <c r="X60" s="90"/>
      <c r="Y60" s="90"/>
      <c r="Z60" s="90"/>
      <c r="AA60" s="24" t="s">
        <v>135</v>
      </c>
      <c r="AB60" s="24" t="s">
        <v>116</v>
      </c>
      <c r="AC60" s="24" t="s">
        <v>116</v>
      </c>
      <c r="AD60" s="24" t="s">
        <v>116</v>
      </c>
      <c r="AE60" s="24" t="s">
        <v>136</v>
      </c>
      <c r="AF60" s="24" t="s">
        <v>136</v>
      </c>
      <c r="AG60" s="24">
        <v>48</v>
      </c>
      <c r="AH60" s="24">
        <v>104</v>
      </c>
      <c r="AI60" s="24">
        <v>48</v>
      </c>
      <c r="AJ60" s="24">
        <v>104</v>
      </c>
      <c r="AK60" s="24" t="s">
        <v>172</v>
      </c>
      <c r="AL60" s="24" t="s">
        <v>173</v>
      </c>
      <c r="AM60" s="24"/>
      <c r="AP60" s="198"/>
      <c r="AQ60" s="198"/>
      <c r="AR60" s="198"/>
      <c r="AS60" s="198"/>
    </row>
    <row r="61" s="158" customFormat="1" ht="64" customHeight="1" spans="1:45">
      <c r="A61" s="24" t="s">
        <v>139</v>
      </c>
      <c r="B61" s="23" t="s">
        <v>140</v>
      </c>
      <c r="C61" s="25">
        <v>10190110055</v>
      </c>
      <c r="D61" s="24" t="s">
        <v>240</v>
      </c>
      <c r="E61" s="24" t="s">
        <v>265</v>
      </c>
      <c r="F61" s="24" t="s">
        <v>151</v>
      </c>
      <c r="G61" s="24" t="s">
        <v>220</v>
      </c>
      <c r="H61" s="23">
        <v>2019</v>
      </c>
      <c r="I61" s="24" t="s">
        <v>144</v>
      </c>
      <c r="J61" s="24" t="s">
        <v>221</v>
      </c>
      <c r="K61" s="23">
        <v>13310991953</v>
      </c>
      <c r="L61" s="181">
        <v>24</v>
      </c>
      <c r="M61" s="181">
        <v>24</v>
      </c>
      <c r="N61" s="181"/>
      <c r="O61" s="181"/>
      <c r="P61" s="181">
        <v>24</v>
      </c>
      <c r="Q61" s="181"/>
      <c r="R61" s="181"/>
      <c r="S61" s="90"/>
      <c r="T61" s="90"/>
      <c r="U61" s="90"/>
      <c r="V61" s="90"/>
      <c r="W61" s="90"/>
      <c r="X61" s="90"/>
      <c r="Y61" s="90"/>
      <c r="Z61" s="90"/>
      <c r="AA61" s="24" t="s">
        <v>135</v>
      </c>
      <c r="AB61" s="24" t="s">
        <v>116</v>
      </c>
      <c r="AC61" s="24" t="s">
        <v>116</v>
      </c>
      <c r="AD61" s="24" t="s">
        <v>116</v>
      </c>
      <c r="AE61" s="24" t="s">
        <v>116</v>
      </c>
      <c r="AF61" s="24" t="s">
        <v>136</v>
      </c>
      <c r="AG61" s="24">
        <v>73</v>
      </c>
      <c r="AH61" s="24">
        <v>172</v>
      </c>
      <c r="AI61" s="24">
        <v>73</v>
      </c>
      <c r="AJ61" s="24">
        <v>172</v>
      </c>
      <c r="AK61" s="24" t="s">
        <v>172</v>
      </c>
      <c r="AL61" s="24" t="s">
        <v>173</v>
      </c>
      <c r="AM61" s="24"/>
      <c r="AP61" s="198"/>
      <c r="AQ61" s="198"/>
      <c r="AR61" s="198"/>
      <c r="AS61" s="198"/>
    </row>
    <row r="62" s="158" customFormat="1" ht="91" customHeight="1" spans="1:45">
      <c r="A62" s="24" t="s">
        <v>139</v>
      </c>
      <c r="B62" s="23" t="s">
        <v>140</v>
      </c>
      <c r="C62" s="25">
        <v>10190110056</v>
      </c>
      <c r="D62" s="24" t="s">
        <v>240</v>
      </c>
      <c r="E62" s="24" t="s">
        <v>266</v>
      </c>
      <c r="F62" s="24" t="s">
        <v>151</v>
      </c>
      <c r="G62" s="24" t="s">
        <v>220</v>
      </c>
      <c r="H62" s="23">
        <v>2019</v>
      </c>
      <c r="I62" s="24" t="s">
        <v>144</v>
      </c>
      <c r="J62" s="24" t="s">
        <v>221</v>
      </c>
      <c r="K62" s="23">
        <v>13310991953</v>
      </c>
      <c r="L62" s="185">
        <v>11.45</v>
      </c>
      <c r="M62" s="185"/>
      <c r="N62" s="185"/>
      <c r="O62" s="181"/>
      <c r="P62" s="181"/>
      <c r="Q62" s="181"/>
      <c r="R62" s="185">
        <v>11.45</v>
      </c>
      <c r="S62" s="90"/>
      <c r="T62" s="90"/>
      <c r="U62" s="90"/>
      <c r="V62" s="90"/>
      <c r="W62" s="90"/>
      <c r="X62" s="90"/>
      <c r="Y62" s="90"/>
      <c r="Z62" s="90"/>
      <c r="AA62" s="24" t="s">
        <v>135</v>
      </c>
      <c r="AB62" s="24" t="s">
        <v>116</v>
      </c>
      <c r="AC62" s="24" t="s">
        <v>116</v>
      </c>
      <c r="AD62" s="24" t="s">
        <v>116</v>
      </c>
      <c r="AE62" s="24" t="s">
        <v>116</v>
      </c>
      <c r="AF62" s="24" t="s">
        <v>136</v>
      </c>
      <c r="AG62" s="24">
        <v>73</v>
      </c>
      <c r="AH62" s="24">
        <v>172</v>
      </c>
      <c r="AI62" s="24">
        <v>73</v>
      </c>
      <c r="AJ62" s="24">
        <v>172</v>
      </c>
      <c r="AK62" s="24" t="s">
        <v>172</v>
      </c>
      <c r="AL62" s="24" t="s">
        <v>173</v>
      </c>
      <c r="AM62" s="24"/>
      <c r="AP62" s="198"/>
      <c r="AQ62" s="198"/>
      <c r="AR62" s="198"/>
      <c r="AS62" s="198"/>
    </row>
    <row r="63" s="158" customFormat="1" ht="64" customHeight="1" spans="1:45">
      <c r="A63" s="24" t="s">
        <v>139</v>
      </c>
      <c r="B63" s="23" t="s">
        <v>140</v>
      </c>
      <c r="C63" s="25">
        <v>10190110057</v>
      </c>
      <c r="D63" s="24" t="s">
        <v>240</v>
      </c>
      <c r="E63" s="24" t="s">
        <v>267</v>
      </c>
      <c r="F63" s="24" t="s">
        <v>151</v>
      </c>
      <c r="G63" s="24" t="s">
        <v>268</v>
      </c>
      <c r="H63" s="23">
        <v>2019</v>
      </c>
      <c r="I63" s="24" t="s">
        <v>144</v>
      </c>
      <c r="J63" s="24" t="s">
        <v>269</v>
      </c>
      <c r="K63" s="23">
        <v>15291253803</v>
      </c>
      <c r="L63" s="185">
        <v>8.45</v>
      </c>
      <c r="M63" s="185">
        <v>8.45</v>
      </c>
      <c r="N63" s="185">
        <v>8.45</v>
      </c>
      <c r="O63" s="181"/>
      <c r="P63" s="181"/>
      <c r="Q63" s="181"/>
      <c r="R63" s="181"/>
      <c r="S63" s="90"/>
      <c r="T63" s="90"/>
      <c r="U63" s="90"/>
      <c r="V63" s="90"/>
      <c r="W63" s="90"/>
      <c r="X63" s="90"/>
      <c r="Y63" s="90"/>
      <c r="Z63" s="90"/>
      <c r="AA63" s="24" t="s">
        <v>135</v>
      </c>
      <c r="AB63" s="24" t="s">
        <v>116</v>
      </c>
      <c r="AC63" s="24" t="s">
        <v>116</v>
      </c>
      <c r="AD63" s="24" t="s">
        <v>116</v>
      </c>
      <c r="AE63" s="24" t="s">
        <v>116</v>
      </c>
      <c r="AF63" s="24" t="s">
        <v>136</v>
      </c>
      <c r="AG63" s="24">
        <v>22</v>
      </c>
      <c r="AH63" s="24">
        <v>41</v>
      </c>
      <c r="AI63" s="24">
        <v>22</v>
      </c>
      <c r="AJ63" s="24">
        <v>41</v>
      </c>
      <c r="AK63" s="24" t="s">
        <v>172</v>
      </c>
      <c r="AL63" s="24" t="s">
        <v>173</v>
      </c>
      <c r="AM63" s="24"/>
      <c r="AP63" s="198"/>
      <c r="AQ63" s="198"/>
      <c r="AR63" s="198"/>
      <c r="AS63" s="198"/>
    </row>
    <row r="64" s="158" customFormat="1" ht="85" customHeight="1" spans="1:45">
      <c r="A64" s="24" t="s">
        <v>139</v>
      </c>
      <c r="B64" s="23" t="s">
        <v>140</v>
      </c>
      <c r="C64" s="25">
        <v>10190110058</v>
      </c>
      <c r="D64" s="24" t="s">
        <v>240</v>
      </c>
      <c r="E64" s="24" t="s">
        <v>270</v>
      </c>
      <c r="F64" s="24" t="s">
        <v>151</v>
      </c>
      <c r="G64" s="24" t="s">
        <v>217</v>
      </c>
      <c r="H64" s="23">
        <v>2019</v>
      </c>
      <c r="I64" s="24" t="s">
        <v>144</v>
      </c>
      <c r="J64" s="24" t="s">
        <v>218</v>
      </c>
      <c r="K64" s="23">
        <v>18791078899</v>
      </c>
      <c r="L64" s="185">
        <v>25.25</v>
      </c>
      <c r="M64" s="185"/>
      <c r="N64" s="185"/>
      <c r="O64" s="181"/>
      <c r="P64" s="181"/>
      <c r="Q64" s="181"/>
      <c r="R64" s="185">
        <v>25.25</v>
      </c>
      <c r="S64" s="90"/>
      <c r="T64" s="90"/>
      <c r="U64" s="90"/>
      <c r="V64" s="90"/>
      <c r="W64" s="90"/>
      <c r="X64" s="90"/>
      <c r="Y64" s="90"/>
      <c r="Z64" s="90"/>
      <c r="AA64" s="24" t="s">
        <v>135</v>
      </c>
      <c r="AB64" s="24" t="s">
        <v>116</v>
      </c>
      <c r="AC64" s="24" t="s">
        <v>116</v>
      </c>
      <c r="AD64" s="24" t="s">
        <v>116</v>
      </c>
      <c r="AE64" s="24" t="s">
        <v>116</v>
      </c>
      <c r="AF64" s="24" t="s">
        <v>136</v>
      </c>
      <c r="AG64" s="24">
        <v>80</v>
      </c>
      <c r="AH64" s="24">
        <v>198</v>
      </c>
      <c r="AI64" s="24">
        <v>80</v>
      </c>
      <c r="AJ64" s="24">
        <v>198</v>
      </c>
      <c r="AK64" s="24" t="s">
        <v>172</v>
      </c>
      <c r="AL64" s="24" t="s">
        <v>173</v>
      </c>
      <c r="AM64" s="24"/>
      <c r="AP64" s="198"/>
      <c r="AQ64" s="198"/>
      <c r="AR64" s="198"/>
      <c r="AS64" s="198"/>
    </row>
    <row r="65" s="158" customFormat="1" ht="64" customHeight="1" spans="1:45">
      <c r="A65" s="24" t="s">
        <v>139</v>
      </c>
      <c r="B65" s="23" t="s">
        <v>140</v>
      </c>
      <c r="C65" s="25">
        <v>10190110059</v>
      </c>
      <c r="D65" s="24" t="s">
        <v>240</v>
      </c>
      <c r="E65" s="31" t="s">
        <v>271</v>
      </c>
      <c r="F65" s="24" t="s">
        <v>151</v>
      </c>
      <c r="G65" s="24" t="s">
        <v>272</v>
      </c>
      <c r="H65" s="23">
        <v>2019</v>
      </c>
      <c r="I65" s="24" t="s">
        <v>144</v>
      </c>
      <c r="J65" s="24" t="s">
        <v>273</v>
      </c>
      <c r="K65" s="23">
        <v>13791240222</v>
      </c>
      <c r="L65" s="181">
        <v>5</v>
      </c>
      <c r="M65" s="181"/>
      <c r="N65" s="181"/>
      <c r="O65" s="182"/>
      <c r="P65" s="181"/>
      <c r="Q65" s="182"/>
      <c r="R65" s="181">
        <v>5</v>
      </c>
      <c r="S65" s="200"/>
      <c r="T65" s="90"/>
      <c r="U65" s="90"/>
      <c r="V65" s="90"/>
      <c r="W65" s="90"/>
      <c r="X65" s="90"/>
      <c r="Y65" s="90"/>
      <c r="Z65" s="90"/>
      <c r="AA65" s="24" t="s">
        <v>135</v>
      </c>
      <c r="AB65" s="24" t="s">
        <v>116</v>
      </c>
      <c r="AC65" s="24" t="s">
        <v>116</v>
      </c>
      <c r="AD65" s="24" t="s">
        <v>116</v>
      </c>
      <c r="AE65" s="24" t="s">
        <v>116</v>
      </c>
      <c r="AF65" s="24" t="s">
        <v>136</v>
      </c>
      <c r="AG65" s="25">
        <v>25</v>
      </c>
      <c r="AH65" s="24">
        <v>62</v>
      </c>
      <c r="AI65" s="25">
        <v>25</v>
      </c>
      <c r="AJ65" s="24">
        <v>62</v>
      </c>
      <c r="AK65" s="24" t="s">
        <v>172</v>
      </c>
      <c r="AL65" s="24" t="s">
        <v>173</v>
      </c>
      <c r="AM65" s="24"/>
      <c r="AP65" s="198"/>
      <c r="AQ65" s="198"/>
      <c r="AR65" s="198"/>
      <c r="AS65" s="198"/>
    </row>
    <row r="66" s="158" customFormat="1" ht="91" customHeight="1" spans="1:45">
      <c r="A66" s="24" t="s">
        <v>139</v>
      </c>
      <c r="B66" s="23" t="s">
        <v>140</v>
      </c>
      <c r="C66" s="25">
        <v>10190110060</v>
      </c>
      <c r="D66" s="24" t="s">
        <v>240</v>
      </c>
      <c r="E66" s="24" t="s">
        <v>274</v>
      </c>
      <c r="F66" s="33" t="s">
        <v>149</v>
      </c>
      <c r="G66" s="24" t="s">
        <v>223</v>
      </c>
      <c r="H66" s="24" t="s">
        <v>256</v>
      </c>
      <c r="I66" s="24" t="s">
        <v>144</v>
      </c>
      <c r="J66" s="24" t="s">
        <v>160</v>
      </c>
      <c r="K66" s="23">
        <v>13772379199</v>
      </c>
      <c r="L66" s="181">
        <v>18.75</v>
      </c>
      <c r="M66" s="181"/>
      <c r="N66" s="181"/>
      <c r="O66" s="181"/>
      <c r="P66" s="181"/>
      <c r="Q66" s="181"/>
      <c r="R66" s="181">
        <v>18.75</v>
      </c>
      <c r="S66" s="90"/>
      <c r="T66" s="90"/>
      <c r="U66" s="90"/>
      <c r="V66" s="90"/>
      <c r="W66" s="90"/>
      <c r="X66" s="90"/>
      <c r="Y66" s="90"/>
      <c r="Z66" s="90"/>
      <c r="AA66" s="24" t="s">
        <v>135</v>
      </c>
      <c r="AB66" s="24" t="s">
        <v>116</v>
      </c>
      <c r="AC66" s="24" t="s">
        <v>116</v>
      </c>
      <c r="AD66" s="24" t="s">
        <v>116</v>
      </c>
      <c r="AE66" s="24" t="s">
        <v>116</v>
      </c>
      <c r="AF66" s="24" t="s">
        <v>136</v>
      </c>
      <c r="AG66" s="192">
        <v>87</v>
      </c>
      <c r="AH66" s="192">
        <v>202</v>
      </c>
      <c r="AI66" s="192">
        <v>87</v>
      </c>
      <c r="AJ66" s="192">
        <v>202</v>
      </c>
      <c r="AK66" s="24" t="s">
        <v>172</v>
      </c>
      <c r="AL66" s="24" t="s">
        <v>173</v>
      </c>
      <c r="AM66" s="24"/>
      <c r="AP66" s="198"/>
      <c r="AQ66" s="198"/>
      <c r="AR66" s="198"/>
      <c r="AS66" s="198"/>
    </row>
    <row r="67" s="158" customFormat="1" ht="64" customHeight="1" spans="1:45">
      <c r="A67" s="24" t="s">
        <v>139</v>
      </c>
      <c r="B67" s="23" t="s">
        <v>140</v>
      </c>
      <c r="C67" s="25">
        <v>10190110061</v>
      </c>
      <c r="D67" s="24" t="s">
        <v>240</v>
      </c>
      <c r="E67" s="35" t="s">
        <v>275</v>
      </c>
      <c r="F67" s="33" t="s">
        <v>149</v>
      </c>
      <c r="G67" s="24" t="s">
        <v>223</v>
      </c>
      <c r="H67" s="23">
        <v>2019</v>
      </c>
      <c r="I67" s="46" t="s">
        <v>144</v>
      </c>
      <c r="J67" s="24" t="s">
        <v>160</v>
      </c>
      <c r="K67" s="23">
        <v>13772379199</v>
      </c>
      <c r="L67" s="181">
        <v>7.5</v>
      </c>
      <c r="M67" s="181"/>
      <c r="N67" s="181"/>
      <c r="O67" s="181"/>
      <c r="P67" s="181"/>
      <c r="Q67" s="181"/>
      <c r="R67" s="181">
        <v>7.5</v>
      </c>
      <c r="S67" s="90"/>
      <c r="T67" s="90"/>
      <c r="U67" s="90"/>
      <c r="V67" s="90"/>
      <c r="W67" s="90"/>
      <c r="X67" s="90"/>
      <c r="Y67" s="90"/>
      <c r="Z67" s="90"/>
      <c r="AA67" s="24" t="s">
        <v>135</v>
      </c>
      <c r="AB67" s="24" t="s">
        <v>116</v>
      </c>
      <c r="AC67" s="24" t="s">
        <v>116</v>
      </c>
      <c r="AD67" s="24" t="s">
        <v>116</v>
      </c>
      <c r="AE67" s="24" t="s">
        <v>116</v>
      </c>
      <c r="AF67" s="24" t="s">
        <v>136</v>
      </c>
      <c r="AG67" s="192">
        <v>87</v>
      </c>
      <c r="AH67" s="192">
        <v>202</v>
      </c>
      <c r="AI67" s="192">
        <v>87</v>
      </c>
      <c r="AJ67" s="192">
        <v>202</v>
      </c>
      <c r="AK67" s="24" t="s">
        <v>172</v>
      </c>
      <c r="AL67" s="24" t="s">
        <v>173</v>
      </c>
      <c r="AM67" s="24"/>
      <c r="AP67" s="198"/>
      <c r="AQ67" s="198"/>
      <c r="AR67" s="198"/>
      <c r="AS67" s="198"/>
    </row>
    <row r="68" s="158" customFormat="1" ht="64" customHeight="1" spans="1:45">
      <c r="A68" s="24" t="s">
        <v>139</v>
      </c>
      <c r="B68" s="23" t="s">
        <v>140</v>
      </c>
      <c r="C68" s="25">
        <v>10190110062</v>
      </c>
      <c r="D68" s="24" t="s">
        <v>240</v>
      </c>
      <c r="E68" s="199" t="s">
        <v>276</v>
      </c>
      <c r="F68" s="33" t="s">
        <v>149</v>
      </c>
      <c r="G68" s="24" t="s">
        <v>277</v>
      </c>
      <c r="H68" s="23">
        <v>2019</v>
      </c>
      <c r="I68" s="46" t="s">
        <v>144</v>
      </c>
      <c r="J68" s="24" t="s">
        <v>160</v>
      </c>
      <c r="K68" s="23">
        <v>13772379199</v>
      </c>
      <c r="L68" s="181">
        <v>2</v>
      </c>
      <c r="M68" s="181">
        <v>2</v>
      </c>
      <c r="N68" s="181"/>
      <c r="O68" s="181"/>
      <c r="P68" s="181">
        <v>2</v>
      </c>
      <c r="Q68" s="181"/>
      <c r="R68" s="181"/>
      <c r="S68" s="90"/>
      <c r="T68" s="90"/>
      <c r="U68" s="90"/>
      <c r="V68" s="90"/>
      <c r="W68" s="90"/>
      <c r="X68" s="90"/>
      <c r="Y68" s="90"/>
      <c r="Z68" s="90"/>
      <c r="AA68" s="24" t="s">
        <v>135</v>
      </c>
      <c r="AB68" s="24" t="s">
        <v>116</v>
      </c>
      <c r="AC68" s="24" t="s">
        <v>116</v>
      </c>
      <c r="AD68" s="24" t="s">
        <v>116</v>
      </c>
      <c r="AE68" s="24" t="s">
        <v>116</v>
      </c>
      <c r="AF68" s="24" t="s">
        <v>136</v>
      </c>
      <c r="AG68" s="24">
        <v>91</v>
      </c>
      <c r="AH68" s="24">
        <v>192</v>
      </c>
      <c r="AI68" s="24">
        <v>91</v>
      </c>
      <c r="AJ68" s="24">
        <v>192</v>
      </c>
      <c r="AK68" s="24" t="s">
        <v>172</v>
      </c>
      <c r="AL68" s="24" t="s">
        <v>173</v>
      </c>
      <c r="AM68" s="24"/>
      <c r="AP68" s="198"/>
      <c r="AQ68" s="198"/>
      <c r="AR68" s="198"/>
      <c r="AS68" s="198"/>
    </row>
    <row r="69" s="158" customFormat="1" ht="64" customHeight="1" spans="1:45">
      <c r="A69" s="24" t="s">
        <v>139</v>
      </c>
      <c r="B69" s="23" t="s">
        <v>140</v>
      </c>
      <c r="C69" s="25">
        <v>10190110063</v>
      </c>
      <c r="D69" s="24" t="s">
        <v>240</v>
      </c>
      <c r="E69" s="35" t="s">
        <v>278</v>
      </c>
      <c r="F69" s="24" t="s">
        <v>149</v>
      </c>
      <c r="G69" s="24" t="s">
        <v>279</v>
      </c>
      <c r="H69" s="24" t="s">
        <v>159</v>
      </c>
      <c r="I69" s="24" t="s">
        <v>144</v>
      </c>
      <c r="J69" s="24" t="s">
        <v>160</v>
      </c>
      <c r="K69" s="23">
        <v>13772379199</v>
      </c>
      <c r="L69" s="181">
        <v>2.65</v>
      </c>
      <c r="M69" s="181"/>
      <c r="N69" s="181"/>
      <c r="O69" s="181"/>
      <c r="P69" s="181"/>
      <c r="Q69" s="181"/>
      <c r="R69" s="181">
        <v>2.65</v>
      </c>
      <c r="S69" s="90"/>
      <c r="T69" s="90"/>
      <c r="U69" s="90"/>
      <c r="V69" s="90"/>
      <c r="W69" s="90"/>
      <c r="X69" s="90"/>
      <c r="Y69" s="90"/>
      <c r="Z69" s="90"/>
      <c r="AA69" s="24" t="s">
        <v>135</v>
      </c>
      <c r="AB69" s="24" t="s">
        <v>116</v>
      </c>
      <c r="AC69" s="24" t="s">
        <v>116</v>
      </c>
      <c r="AD69" s="24" t="s">
        <v>116</v>
      </c>
      <c r="AE69" s="24" t="s">
        <v>116</v>
      </c>
      <c r="AF69" s="24" t="s">
        <v>136</v>
      </c>
      <c r="AG69" s="24">
        <v>129</v>
      </c>
      <c r="AH69" s="24">
        <v>301</v>
      </c>
      <c r="AI69" s="24">
        <v>129</v>
      </c>
      <c r="AJ69" s="24">
        <v>301</v>
      </c>
      <c r="AK69" s="24" t="s">
        <v>172</v>
      </c>
      <c r="AL69" s="24" t="s">
        <v>173</v>
      </c>
      <c r="AM69" s="24"/>
      <c r="AP69" s="198"/>
      <c r="AQ69" s="198"/>
      <c r="AR69" s="198"/>
      <c r="AS69" s="198"/>
    </row>
    <row r="70" s="158" customFormat="1" ht="64" customHeight="1" spans="1:45">
      <c r="A70" s="24" t="s">
        <v>139</v>
      </c>
      <c r="B70" s="23" t="s">
        <v>140</v>
      </c>
      <c r="C70" s="25">
        <v>10190110064</v>
      </c>
      <c r="D70" s="24" t="s">
        <v>240</v>
      </c>
      <c r="E70" s="109" t="s">
        <v>280</v>
      </c>
      <c r="F70" s="33" t="s">
        <v>149</v>
      </c>
      <c r="G70" s="24" t="s">
        <v>281</v>
      </c>
      <c r="H70" s="23">
        <v>2019</v>
      </c>
      <c r="I70" s="46" t="s">
        <v>144</v>
      </c>
      <c r="J70" s="24" t="s">
        <v>160</v>
      </c>
      <c r="K70" s="23">
        <v>13772379199</v>
      </c>
      <c r="L70" s="181">
        <v>6.5</v>
      </c>
      <c r="M70" s="181">
        <v>6.5</v>
      </c>
      <c r="N70" s="181">
        <v>6.5</v>
      </c>
      <c r="O70" s="181"/>
      <c r="P70" s="181"/>
      <c r="Q70" s="181"/>
      <c r="R70" s="181"/>
      <c r="S70" s="90"/>
      <c r="T70" s="90"/>
      <c r="U70" s="90"/>
      <c r="V70" s="90"/>
      <c r="W70" s="90"/>
      <c r="X70" s="90"/>
      <c r="Y70" s="90"/>
      <c r="Z70" s="90"/>
      <c r="AA70" s="24" t="s">
        <v>135</v>
      </c>
      <c r="AB70" s="24" t="s">
        <v>116</v>
      </c>
      <c r="AC70" s="24" t="s">
        <v>116</v>
      </c>
      <c r="AD70" s="24" t="s">
        <v>116</v>
      </c>
      <c r="AE70" s="24" t="s">
        <v>116</v>
      </c>
      <c r="AF70" s="24" t="s">
        <v>136</v>
      </c>
      <c r="AG70" s="24">
        <v>66</v>
      </c>
      <c r="AH70" s="24">
        <v>137</v>
      </c>
      <c r="AI70" s="24">
        <v>66</v>
      </c>
      <c r="AJ70" s="24">
        <v>137</v>
      </c>
      <c r="AK70" s="24" t="s">
        <v>172</v>
      </c>
      <c r="AL70" s="24" t="s">
        <v>173</v>
      </c>
      <c r="AM70" s="24"/>
      <c r="AP70" s="198"/>
      <c r="AQ70" s="198"/>
      <c r="AR70" s="198"/>
      <c r="AS70" s="198"/>
    </row>
    <row r="71" s="158" customFormat="1" ht="64" customHeight="1" spans="1:45">
      <c r="A71" s="24" t="s">
        <v>139</v>
      </c>
      <c r="B71" s="23" t="s">
        <v>140</v>
      </c>
      <c r="C71" s="25">
        <v>10190110065</v>
      </c>
      <c r="D71" s="24" t="s">
        <v>240</v>
      </c>
      <c r="E71" s="109" t="s">
        <v>282</v>
      </c>
      <c r="F71" s="33" t="s">
        <v>149</v>
      </c>
      <c r="G71" s="24" t="s">
        <v>281</v>
      </c>
      <c r="H71" s="23">
        <v>2019</v>
      </c>
      <c r="I71" s="46" t="s">
        <v>144</v>
      </c>
      <c r="J71" s="24" t="s">
        <v>160</v>
      </c>
      <c r="K71" s="23">
        <v>13772379199</v>
      </c>
      <c r="L71" s="181">
        <v>34.56</v>
      </c>
      <c r="M71" s="181">
        <v>16.32</v>
      </c>
      <c r="N71" s="181">
        <v>16.32</v>
      </c>
      <c r="O71" s="181"/>
      <c r="P71" s="181"/>
      <c r="Q71" s="181"/>
      <c r="R71" s="181">
        <v>18.24</v>
      </c>
      <c r="S71" s="90"/>
      <c r="T71" s="90"/>
      <c r="U71" s="90"/>
      <c r="V71" s="90"/>
      <c r="W71" s="90"/>
      <c r="X71" s="90"/>
      <c r="Y71" s="90"/>
      <c r="Z71" s="90"/>
      <c r="AA71" s="24" t="s">
        <v>135</v>
      </c>
      <c r="AB71" s="24" t="s">
        <v>116</v>
      </c>
      <c r="AC71" s="24" t="s">
        <v>116</v>
      </c>
      <c r="AD71" s="24" t="s">
        <v>116</v>
      </c>
      <c r="AE71" s="24" t="s">
        <v>116</v>
      </c>
      <c r="AF71" s="24" t="s">
        <v>136</v>
      </c>
      <c r="AG71" s="24">
        <v>66</v>
      </c>
      <c r="AH71" s="24">
        <v>137</v>
      </c>
      <c r="AI71" s="24">
        <v>66</v>
      </c>
      <c r="AJ71" s="24">
        <v>137</v>
      </c>
      <c r="AK71" s="24" t="s">
        <v>172</v>
      </c>
      <c r="AL71" s="24" t="s">
        <v>173</v>
      </c>
      <c r="AM71" s="24"/>
      <c r="AP71" s="198"/>
      <c r="AQ71" s="198"/>
      <c r="AR71" s="198"/>
      <c r="AS71" s="198"/>
    </row>
    <row r="72" s="158" customFormat="1" ht="64" customHeight="1" spans="1:45">
      <c r="A72" s="24" t="s">
        <v>139</v>
      </c>
      <c r="B72" s="23" t="s">
        <v>140</v>
      </c>
      <c r="C72" s="25">
        <v>10190110066</v>
      </c>
      <c r="D72" s="24" t="s">
        <v>240</v>
      </c>
      <c r="E72" s="35" t="s">
        <v>283</v>
      </c>
      <c r="F72" s="33" t="s">
        <v>149</v>
      </c>
      <c r="G72" s="24" t="s">
        <v>284</v>
      </c>
      <c r="H72" s="23">
        <v>2019</v>
      </c>
      <c r="I72" s="46" t="s">
        <v>144</v>
      </c>
      <c r="J72" s="24" t="s">
        <v>160</v>
      </c>
      <c r="K72" s="23">
        <v>13772379199</v>
      </c>
      <c r="L72" s="185">
        <v>40</v>
      </c>
      <c r="M72" s="185">
        <v>40</v>
      </c>
      <c r="N72" s="185">
        <v>40</v>
      </c>
      <c r="O72" s="181"/>
      <c r="P72" s="181"/>
      <c r="Q72" s="181"/>
      <c r="R72" s="181"/>
      <c r="S72" s="90"/>
      <c r="T72" s="90"/>
      <c r="U72" s="90"/>
      <c r="V72" s="90"/>
      <c r="W72" s="90"/>
      <c r="X72" s="90"/>
      <c r="Y72" s="90"/>
      <c r="Z72" s="90"/>
      <c r="AA72" s="24" t="s">
        <v>135</v>
      </c>
      <c r="AB72" s="24" t="s">
        <v>116</v>
      </c>
      <c r="AC72" s="24" t="s">
        <v>116</v>
      </c>
      <c r="AD72" s="24" t="s">
        <v>116</v>
      </c>
      <c r="AE72" s="24" t="s">
        <v>116</v>
      </c>
      <c r="AF72" s="24" t="s">
        <v>136</v>
      </c>
      <c r="AG72" s="24">
        <v>41</v>
      </c>
      <c r="AH72" s="24">
        <v>91</v>
      </c>
      <c r="AI72" s="24">
        <v>41</v>
      </c>
      <c r="AJ72" s="24">
        <v>91</v>
      </c>
      <c r="AK72" s="24" t="s">
        <v>172</v>
      </c>
      <c r="AL72" s="24" t="s">
        <v>173</v>
      </c>
      <c r="AM72" s="24"/>
      <c r="AP72" s="198"/>
      <c r="AQ72" s="198"/>
      <c r="AR72" s="198"/>
      <c r="AS72" s="198"/>
    </row>
    <row r="73" s="158" customFormat="1" ht="64" customHeight="1" spans="1:45">
      <c r="A73" s="24" t="s">
        <v>139</v>
      </c>
      <c r="B73" s="23" t="s">
        <v>140</v>
      </c>
      <c r="C73" s="25">
        <v>10190110067</v>
      </c>
      <c r="D73" s="24" t="s">
        <v>240</v>
      </c>
      <c r="E73" s="35" t="s">
        <v>285</v>
      </c>
      <c r="F73" s="33" t="s">
        <v>149</v>
      </c>
      <c r="G73" s="24" t="s">
        <v>284</v>
      </c>
      <c r="H73" s="23">
        <v>2019</v>
      </c>
      <c r="I73" s="46" t="s">
        <v>144</v>
      </c>
      <c r="J73" s="24" t="s">
        <v>160</v>
      </c>
      <c r="K73" s="23">
        <v>13772379199</v>
      </c>
      <c r="L73" s="181">
        <v>2.35</v>
      </c>
      <c r="M73" s="181">
        <v>1.6</v>
      </c>
      <c r="N73" s="181">
        <v>1.6</v>
      </c>
      <c r="O73" s="181"/>
      <c r="P73" s="181"/>
      <c r="Q73" s="181"/>
      <c r="R73" s="181">
        <v>0.75</v>
      </c>
      <c r="S73" s="90"/>
      <c r="T73" s="90"/>
      <c r="U73" s="90"/>
      <c r="V73" s="90"/>
      <c r="W73" s="90"/>
      <c r="X73" s="90"/>
      <c r="Y73" s="90"/>
      <c r="Z73" s="90"/>
      <c r="AA73" s="24" t="s">
        <v>135</v>
      </c>
      <c r="AB73" s="24" t="s">
        <v>116</v>
      </c>
      <c r="AC73" s="24" t="s">
        <v>116</v>
      </c>
      <c r="AD73" s="24" t="s">
        <v>116</v>
      </c>
      <c r="AE73" s="24" t="s">
        <v>116</v>
      </c>
      <c r="AF73" s="24" t="s">
        <v>136</v>
      </c>
      <c r="AG73" s="24">
        <v>41</v>
      </c>
      <c r="AH73" s="24">
        <v>91</v>
      </c>
      <c r="AI73" s="24">
        <v>41</v>
      </c>
      <c r="AJ73" s="24">
        <v>91</v>
      </c>
      <c r="AK73" s="24" t="s">
        <v>172</v>
      </c>
      <c r="AL73" s="24" t="s">
        <v>173</v>
      </c>
      <c r="AM73" s="24"/>
      <c r="AP73" s="198"/>
      <c r="AQ73" s="198"/>
      <c r="AR73" s="198"/>
      <c r="AS73" s="198"/>
    </row>
    <row r="74" s="158" customFormat="1" ht="64" customHeight="1" spans="1:45">
      <c r="A74" s="24" t="s">
        <v>139</v>
      </c>
      <c r="B74" s="23" t="s">
        <v>140</v>
      </c>
      <c r="C74" s="25">
        <v>10190110068</v>
      </c>
      <c r="D74" s="24" t="s">
        <v>240</v>
      </c>
      <c r="E74" s="70" t="s">
        <v>286</v>
      </c>
      <c r="F74" s="33" t="s">
        <v>149</v>
      </c>
      <c r="G74" s="24" t="s">
        <v>287</v>
      </c>
      <c r="H74" s="23">
        <v>2019</v>
      </c>
      <c r="I74" s="46" t="s">
        <v>144</v>
      </c>
      <c r="J74" s="24" t="s">
        <v>160</v>
      </c>
      <c r="K74" s="23">
        <v>13772379199</v>
      </c>
      <c r="L74" s="181">
        <v>15</v>
      </c>
      <c r="M74" s="181">
        <v>5</v>
      </c>
      <c r="N74" s="181"/>
      <c r="O74" s="181"/>
      <c r="P74" s="181">
        <v>5</v>
      </c>
      <c r="Q74" s="181"/>
      <c r="R74" s="181">
        <v>10</v>
      </c>
      <c r="S74" s="90"/>
      <c r="T74" s="90"/>
      <c r="U74" s="90"/>
      <c r="V74" s="90"/>
      <c r="W74" s="90"/>
      <c r="X74" s="90"/>
      <c r="Y74" s="90"/>
      <c r="Z74" s="90"/>
      <c r="AA74" s="24" t="s">
        <v>135</v>
      </c>
      <c r="AB74" s="24" t="s">
        <v>116</v>
      </c>
      <c r="AC74" s="24" t="s">
        <v>116</v>
      </c>
      <c r="AD74" s="24" t="s">
        <v>116</v>
      </c>
      <c r="AE74" s="24" t="s">
        <v>116</v>
      </c>
      <c r="AF74" s="24" t="s">
        <v>136</v>
      </c>
      <c r="AG74" s="24">
        <v>73</v>
      </c>
      <c r="AH74" s="24">
        <v>176</v>
      </c>
      <c r="AI74" s="24">
        <v>73</v>
      </c>
      <c r="AJ74" s="24">
        <v>176</v>
      </c>
      <c r="AK74" s="24" t="s">
        <v>172</v>
      </c>
      <c r="AL74" s="24" t="s">
        <v>173</v>
      </c>
      <c r="AM74" s="24"/>
      <c r="AP74" s="198"/>
      <c r="AQ74" s="198"/>
      <c r="AR74" s="198"/>
      <c r="AS74" s="198"/>
    </row>
    <row r="75" s="158" customFormat="1" ht="64" customHeight="1" spans="1:45">
      <c r="A75" s="24" t="s">
        <v>139</v>
      </c>
      <c r="B75" s="23" t="s">
        <v>140</v>
      </c>
      <c r="C75" s="25">
        <v>10190110069</v>
      </c>
      <c r="D75" s="24" t="s">
        <v>240</v>
      </c>
      <c r="E75" s="35" t="s">
        <v>288</v>
      </c>
      <c r="F75" s="33" t="s">
        <v>149</v>
      </c>
      <c r="G75" s="24" t="s">
        <v>287</v>
      </c>
      <c r="H75" s="23">
        <v>2019</v>
      </c>
      <c r="I75" s="46" t="s">
        <v>144</v>
      </c>
      <c r="J75" s="24" t="s">
        <v>160</v>
      </c>
      <c r="K75" s="23">
        <v>13772379199</v>
      </c>
      <c r="L75" s="181">
        <v>86.4</v>
      </c>
      <c r="M75" s="181">
        <v>23.95335</v>
      </c>
      <c r="N75" s="181"/>
      <c r="O75" s="181"/>
      <c r="P75" s="181">
        <v>23.95335</v>
      </c>
      <c r="Q75" s="181"/>
      <c r="R75" s="181">
        <v>62.44665</v>
      </c>
      <c r="S75" s="90"/>
      <c r="T75" s="90"/>
      <c r="U75" s="90"/>
      <c r="V75" s="90"/>
      <c r="W75" s="90"/>
      <c r="X75" s="90"/>
      <c r="Y75" s="90"/>
      <c r="Z75" s="90"/>
      <c r="AA75" s="24" t="s">
        <v>135</v>
      </c>
      <c r="AB75" s="24" t="s">
        <v>116</v>
      </c>
      <c r="AC75" s="24" t="s">
        <v>116</v>
      </c>
      <c r="AD75" s="24" t="s">
        <v>116</v>
      </c>
      <c r="AE75" s="24" t="s">
        <v>116</v>
      </c>
      <c r="AF75" s="24" t="s">
        <v>136</v>
      </c>
      <c r="AG75" s="24">
        <v>73</v>
      </c>
      <c r="AH75" s="24">
        <v>176</v>
      </c>
      <c r="AI75" s="24">
        <v>73</v>
      </c>
      <c r="AJ75" s="24">
        <v>176</v>
      </c>
      <c r="AK75" s="24" t="s">
        <v>172</v>
      </c>
      <c r="AL75" s="24" t="s">
        <v>173</v>
      </c>
      <c r="AM75" s="24"/>
      <c r="AP75" s="198"/>
      <c r="AQ75" s="198"/>
      <c r="AR75" s="198"/>
      <c r="AS75" s="198"/>
    </row>
    <row r="76" s="158" customFormat="1" ht="64" customHeight="1" spans="1:45">
      <c r="A76" s="24" t="s">
        <v>139</v>
      </c>
      <c r="B76" s="23" t="s">
        <v>140</v>
      </c>
      <c r="C76" s="25">
        <v>10190110070</v>
      </c>
      <c r="D76" s="24" t="s">
        <v>240</v>
      </c>
      <c r="E76" s="35" t="s">
        <v>289</v>
      </c>
      <c r="F76" s="33" t="s">
        <v>149</v>
      </c>
      <c r="G76" s="24" t="s">
        <v>290</v>
      </c>
      <c r="H76" s="23">
        <v>2019</v>
      </c>
      <c r="I76" s="46" t="s">
        <v>144</v>
      </c>
      <c r="J76" s="24" t="s">
        <v>160</v>
      </c>
      <c r="K76" s="23">
        <v>13772379199</v>
      </c>
      <c r="L76" s="181">
        <v>6.5</v>
      </c>
      <c r="M76" s="181">
        <v>6.5</v>
      </c>
      <c r="N76" s="181">
        <v>6.5</v>
      </c>
      <c r="O76" s="181"/>
      <c r="P76" s="181"/>
      <c r="Q76" s="181"/>
      <c r="R76" s="181"/>
      <c r="S76" s="90"/>
      <c r="T76" s="90"/>
      <c r="U76" s="90"/>
      <c r="V76" s="90"/>
      <c r="W76" s="90"/>
      <c r="X76" s="90"/>
      <c r="Y76" s="90"/>
      <c r="Z76" s="90"/>
      <c r="AA76" s="24" t="s">
        <v>135</v>
      </c>
      <c r="AB76" s="24" t="s">
        <v>116</v>
      </c>
      <c r="AC76" s="24" t="s">
        <v>116</v>
      </c>
      <c r="AD76" s="24" t="s">
        <v>116</v>
      </c>
      <c r="AE76" s="24" t="s">
        <v>116</v>
      </c>
      <c r="AF76" s="24" t="s">
        <v>136</v>
      </c>
      <c r="AG76" s="24">
        <v>69</v>
      </c>
      <c r="AH76" s="24">
        <v>142</v>
      </c>
      <c r="AI76" s="24">
        <v>69</v>
      </c>
      <c r="AJ76" s="24">
        <v>142</v>
      </c>
      <c r="AK76" s="24" t="s">
        <v>172</v>
      </c>
      <c r="AL76" s="24" t="s">
        <v>173</v>
      </c>
      <c r="AM76" s="24"/>
      <c r="AP76" s="198"/>
      <c r="AQ76" s="198"/>
      <c r="AR76" s="198"/>
      <c r="AS76" s="198"/>
    </row>
    <row r="77" s="158" customFormat="1" ht="95" customHeight="1" spans="1:45">
      <c r="A77" s="24" t="s">
        <v>139</v>
      </c>
      <c r="B77" s="23" t="s">
        <v>140</v>
      </c>
      <c r="C77" s="25">
        <v>10190110071</v>
      </c>
      <c r="D77" s="24" t="s">
        <v>240</v>
      </c>
      <c r="E77" s="35" t="s">
        <v>291</v>
      </c>
      <c r="F77" s="33" t="s">
        <v>149</v>
      </c>
      <c r="G77" s="24" t="s">
        <v>228</v>
      </c>
      <c r="H77" s="23">
        <v>2019</v>
      </c>
      <c r="I77" s="46" t="s">
        <v>144</v>
      </c>
      <c r="J77" s="24" t="s">
        <v>160</v>
      </c>
      <c r="K77" s="23">
        <v>13772379199</v>
      </c>
      <c r="L77" s="181">
        <v>57.68</v>
      </c>
      <c r="M77" s="181">
        <v>57.68</v>
      </c>
      <c r="N77" s="181">
        <v>57.68</v>
      </c>
      <c r="O77" s="181"/>
      <c r="P77" s="181"/>
      <c r="Q77" s="181"/>
      <c r="R77" s="181"/>
      <c r="S77" s="90"/>
      <c r="T77" s="90"/>
      <c r="U77" s="90"/>
      <c r="V77" s="90"/>
      <c r="W77" s="90"/>
      <c r="X77" s="90"/>
      <c r="Y77" s="90"/>
      <c r="Z77" s="90"/>
      <c r="AA77" s="24" t="s">
        <v>135</v>
      </c>
      <c r="AB77" s="24" t="s">
        <v>116</v>
      </c>
      <c r="AC77" s="24" t="s">
        <v>116</v>
      </c>
      <c r="AD77" s="24" t="s">
        <v>116</v>
      </c>
      <c r="AE77" s="24" t="s">
        <v>116</v>
      </c>
      <c r="AF77" s="24" t="s">
        <v>136</v>
      </c>
      <c r="AG77" s="24">
        <v>79</v>
      </c>
      <c r="AH77" s="24">
        <v>157</v>
      </c>
      <c r="AI77" s="24">
        <v>79</v>
      </c>
      <c r="AJ77" s="24">
        <v>157</v>
      </c>
      <c r="AK77" s="24" t="s">
        <v>172</v>
      </c>
      <c r="AL77" s="24" t="s">
        <v>173</v>
      </c>
      <c r="AM77" s="24"/>
      <c r="AP77" s="198"/>
      <c r="AQ77" s="198"/>
      <c r="AR77" s="198"/>
      <c r="AS77" s="198"/>
    </row>
    <row r="78" s="158" customFormat="1" ht="64" customHeight="1" spans="1:45">
      <c r="A78" s="24" t="s">
        <v>139</v>
      </c>
      <c r="B78" s="23" t="s">
        <v>140</v>
      </c>
      <c r="C78" s="25">
        <v>10190110072</v>
      </c>
      <c r="D78" s="24" t="s">
        <v>240</v>
      </c>
      <c r="E78" s="35" t="s">
        <v>292</v>
      </c>
      <c r="F78" s="33" t="s">
        <v>149</v>
      </c>
      <c r="G78" s="24" t="s">
        <v>293</v>
      </c>
      <c r="H78" s="23">
        <v>2019</v>
      </c>
      <c r="I78" s="46" t="s">
        <v>144</v>
      </c>
      <c r="J78" s="24" t="s">
        <v>160</v>
      </c>
      <c r="K78" s="23">
        <v>13772379199</v>
      </c>
      <c r="L78" s="181">
        <v>35.48</v>
      </c>
      <c r="M78" s="181">
        <v>35.48</v>
      </c>
      <c r="N78" s="181">
        <v>35.48</v>
      </c>
      <c r="O78" s="181"/>
      <c r="P78" s="181"/>
      <c r="Q78" s="181"/>
      <c r="R78" s="181"/>
      <c r="S78" s="90"/>
      <c r="T78" s="90"/>
      <c r="U78" s="90"/>
      <c r="V78" s="90"/>
      <c r="W78" s="90"/>
      <c r="X78" s="90"/>
      <c r="Y78" s="90"/>
      <c r="Z78" s="90"/>
      <c r="AA78" s="24" t="s">
        <v>135</v>
      </c>
      <c r="AB78" s="24" t="s">
        <v>116</v>
      </c>
      <c r="AC78" s="24" t="s">
        <v>116</v>
      </c>
      <c r="AD78" s="24" t="s">
        <v>116</v>
      </c>
      <c r="AE78" s="24" t="s">
        <v>116</v>
      </c>
      <c r="AF78" s="24" t="s">
        <v>136</v>
      </c>
      <c r="AG78" s="24">
        <v>49</v>
      </c>
      <c r="AH78" s="24">
        <v>102</v>
      </c>
      <c r="AI78" s="24">
        <v>49</v>
      </c>
      <c r="AJ78" s="24">
        <v>102</v>
      </c>
      <c r="AK78" s="24" t="s">
        <v>172</v>
      </c>
      <c r="AL78" s="24" t="s">
        <v>173</v>
      </c>
      <c r="AM78" s="24"/>
      <c r="AP78" s="198"/>
      <c r="AQ78" s="198"/>
      <c r="AR78" s="198"/>
      <c r="AS78" s="198"/>
    </row>
    <row r="79" s="158" customFormat="1" ht="64" customHeight="1" spans="1:45">
      <c r="A79" s="24" t="s">
        <v>139</v>
      </c>
      <c r="B79" s="23" t="s">
        <v>140</v>
      </c>
      <c r="C79" s="25">
        <v>10190110073</v>
      </c>
      <c r="D79" s="24" t="s">
        <v>240</v>
      </c>
      <c r="E79" s="35" t="s">
        <v>294</v>
      </c>
      <c r="F79" s="33" t="s">
        <v>149</v>
      </c>
      <c r="G79" s="24" t="s">
        <v>293</v>
      </c>
      <c r="H79" s="23">
        <v>2019</v>
      </c>
      <c r="I79" s="46" t="s">
        <v>144</v>
      </c>
      <c r="J79" s="24" t="s">
        <v>160</v>
      </c>
      <c r="K79" s="23">
        <v>13772379199</v>
      </c>
      <c r="L79" s="181">
        <v>7.5</v>
      </c>
      <c r="M79" s="181"/>
      <c r="N79" s="181"/>
      <c r="O79" s="181"/>
      <c r="P79" s="181"/>
      <c r="Q79" s="181"/>
      <c r="R79" s="181">
        <v>7.5</v>
      </c>
      <c r="S79" s="90"/>
      <c r="T79" s="90"/>
      <c r="U79" s="90"/>
      <c r="V79" s="90"/>
      <c r="W79" s="90"/>
      <c r="X79" s="90"/>
      <c r="Y79" s="90"/>
      <c r="Z79" s="90"/>
      <c r="AA79" s="24" t="s">
        <v>135</v>
      </c>
      <c r="AB79" s="24" t="s">
        <v>116</v>
      </c>
      <c r="AC79" s="24" t="s">
        <v>116</v>
      </c>
      <c r="AD79" s="24" t="s">
        <v>116</v>
      </c>
      <c r="AE79" s="24" t="s">
        <v>116</v>
      </c>
      <c r="AF79" s="24" t="s">
        <v>136</v>
      </c>
      <c r="AG79" s="24">
        <v>49</v>
      </c>
      <c r="AH79" s="24">
        <v>102</v>
      </c>
      <c r="AI79" s="24">
        <v>49</v>
      </c>
      <c r="AJ79" s="24">
        <v>102</v>
      </c>
      <c r="AK79" s="24" t="s">
        <v>172</v>
      </c>
      <c r="AL79" s="24" t="s">
        <v>173</v>
      </c>
      <c r="AM79" s="24"/>
      <c r="AP79" s="198"/>
      <c r="AQ79" s="198"/>
      <c r="AR79" s="198"/>
      <c r="AS79" s="198"/>
    </row>
    <row r="80" s="158" customFormat="1" ht="64" customHeight="1" spans="1:45">
      <c r="A80" s="24" t="s">
        <v>139</v>
      </c>
      <c r="B80" s="23" t="s">
        <v>140</v>
      </c>
      <c r="C80" s="25">
        <v>10190110074</v>
      </c>
      <c r="D80" s="24" t="s">
        <v>240</v>
      </c>
      <c r="E80" s="35" t="s">
        <v>295</v>
      </c>
      <c r="F80" s="33" t="s">
        <v>149</v>
      </c>
      <c r="G80" s="24" t="s">
        <v>296</v>
      </c>
      <c r="H80" s="23">
        <v>2019</v>
      </c>
      <c r="I80" s="46" t="s">
        <v>144</v>
      </c>
      <c r="J80" s="24" t="s">
        <v>160</v>
      </c>
      <c r="K80" s="23">
        <v>13772379199</v>
      </c>
      <c r="L80" s="181">
        <v>1.72</v>
      </c>
      <c r="M80" s="181">
        <v>1.72</v>
      </c>
      <c r="N80" s="181">
        <v>1.72</v>
      </c>
      <c r="O80" s="181"/>
      <c r="P80" s="181"/>
      <c r="Q80" s="181"/>
      <c r="R80" s="181"/>
      <c r="S80" s="90"/>
      <c r="T80" s="90"/>
      <c r="U80" s="90"/>
      <c r="V80" s="90"/>
      <c r="W80" s="90"/>
      <c r="X80" s="90"/>
      <c r="Y80" s="90"/>
      <c r="Z80" s="90"/>
      <c r="AA80" s="24" t="s">
        <v>135</v>
      </c>
      <c r="AB80" s="24" t="s">
        <v>116</v>
      </c>
      <c r="AC80" s="24" t="s">
        <v>116</v>
      </c>
      <c r="AD80" s="24" t="s">
        <v>116</v>
      </c>
      <c r="AE80" s="24" t="s">
        <v>116</v>
      </c>
      <c r="AF80" s="24" t="s">
        <v>136</v>
      </c>
      <c r="AG80" s="24">
        <v>7</v>
      </c>
      <c r="AH80" s="24">
        <v>17</v>
      </c>
      <c r="AI80" s="24">
        <v>7</v>
      </c>
      <c r="AJ80" s="24">
        <v>17</v>
      </c>
      <c r="AK80" s="24" t="s">
        <v>172</v>
      </c>
      <c r="AL80" s="24" t="s">
        <v>173</v>
      </c>
      <c r="AM80" s="24"/>
      <c r="AP80" s="198"/>
      <c r="AQ80" s="198"/>
      <c r="AR80" s="198"/>
      <c r="AS80" s="198"/>
    </row>
    <row r="81" s="158" customFormat="1" ht="64" customHeight="1" spans="1:45">
      <c r="A81" s="24" t="s">
        <v>139</v>
      </c>
      <c r="B81" s="23" t="s">
        <v>140</v>
      </c>
      <c r="C81" s="25">
        <v>10190110075</v>
      </c>
      <c r="D81" s="24" t="s">
        <v>240</v>
      </c>
      <c r="E81" s="35" t="s">
        <v>288</v>
      </c>
      <c r="F81" s="33" t="s">
        <v>149</v>
      </c>
      <c r="G81" s="24" t="s">
        <v>296</v>
      </c>
      <c r="H81" s="23">
        <v>2019</v>
      </c>
      <c r="I81" s="46" t="s">
        <v>144</v>
      </c>
      <c r="J81" s="24" t="s">
        <v>160</v>
      </c>
      <c r="K81" s="23">
        <v>13772379199</v>
      </c>
      <c r="L81" s="181">
        <v>86.4</v>
      </c>
      <c r="M81" s="181">
        <v>34.65</v>
      </c>
      <c r="N81" s="181"/>
      <c r="O81" s="181"/>
      <c r="P81" s="181">
        <v>34.65</v>
      </c>
      <c r="Q81" s="181"/>
      <c r="R81" s="181">
        <v>51.75</v>
      </c>
      <c r="S81" s="90"/>
      <c r="T81" s="90"/>
      <c r="U81" s="90"/>
      <c r="V81" s="90"/>
      <c r="W81" s="90"/>
      <c r="X81" s="90"/>
      <c r="Y81" s="90"/>
      <c r="Z81" s="90"/>
      <c r="AA81" s="24" t="s">
        <v>135</v>
      </c>
      <c r="AB81" s="24" t="s">
        <v>116</v>
      </c>
      <c r="AC81" s="24" t="s">
        <v>116</v>
      </c>
      <c r="AD81" s="24" t="s">
        <v>116</v>
      </c>
      <c r="AE81" s="24" t="s">
        <v>116</v>
      </c>
      <c r="AF81" s="24" t="s">
        <v>136</v>
      </c>
      <c r="AG81" s="24">
        <v>89</v>
      </c>
      <c r="AH81" s="24">
        <v>195</v>
      </c>
      <c r="AI81" s="24">
        <v>89</v>
      </c>
      <c r="AJ81" s="24">
        <v>195</v>
      </c>
      <c r="AK81" s="24" t="s">
        <v>172</v>
      </c>
      <c r="AL81" s="24" t="s">
        <v>173</v>
      </c>
      <c r="AM81" s="24"/>
      <c r="AP81" s="198"/>
      <c r="AQ81" s="198"/>
      <c r="AR81" s="198"/>
      <c r="AS81" s="198"/>
    </row>
    <row r="82" s="158" customFormat="1" ht="64" customHeight="1" spans="1:45">
      <c r="A82" s="24" t="s">
        <v>139</v>
      </c>
      <c r="B82" s="23" t="s">
        <v>140</v>
      </c>
      <c r="C82" s="25">
        <v>10190110076</v>
      </c>
      <c r="D82" s="24" t="s">
        <v>240</v>
      </c>
      <c r="E82" s="35" t="s">
        <v>297</v>
      </c>
      <c r="F82" s="33" t="s">
        <v>149</v>
      </c>
      <c r="G82" s="24" t="s">
        <v>298</v>
      </c>
      <c r="H82" s="23">
        <v>2019</v>
      </c>
      <c r="I82" s="46" t="s">
        <v>144</v>
      </c>
      <c r="J82" s="24" t="s">
        <v>160</v>
      </c>
      <c r="K82" s="23">
        <v>13772379199</v>
      </c>
      <c r="L82" s="181">
        <v>47.6</v>
      </c>
      <c r="M82" s="181">
        <v>47.6</v>
      </c>
      <c r="N82" s="181"/>
      <c r="O82" s="181"/>
      <c r="P82" s="181">
        <v>47.6</v>
      </c>
      <c r="Q82" s="181"/>
      <c r="R82" s="181"/>
      <c r="S82" s="90"/>
      <c r="T82" s="90"/>
      <c r="U82" s="90"/>
      <c r="V82" s="90"/>
      <c r="W82" s="90"/>
      <c r="X82" s="90"/>
      <c r="Y82" s="90"/>
      <c r="Z82" s="90"/>
      <c r="AA82" s="24" t="s">
        <v>135</v>
      </c>
      <c r="AB82" s="24" t="s">
        <v>116</v>
      </c>
      <c r="AC82" s="24" t="s">
        <v>116</v>
      </c>
      <c r="AD82" s="24" t="s">
        <v>116</v>
      </c>
      <c r="AE82" s="24" t="s">
        <v>116</v>
      </c>
      <c r="AF82" s="24" t="s">
        <v>136</v>
      </c>
      <c r="AG82" s="24">
        <v>47</v>
      </c>
      <c r="AH82" s="24">
        <v>86</v>
      </c>
      <c r="AI82" s="24">
        <v>47</v>
      </c>
      <c r="AJ82" s="24">
        <v>86</v>
      </c>
      <c r="AK82" s="24" t="s">
        <v>172</v>
      </c>
      <c r="AL82" s="24" t="s">
        <v>173</v>
      </c>
      <c r="AM82" s="24"/>
      <c r="AP82" s="198"/>
      <c r="AQ82" s="198"/>
      <c r="AR82" s="198"/>
      <c r="AS82" s="198"/>
    </row>
    <row r="83" s="158" customFormat="1" ht="80" customHeight="1" spans="1:45">
      <c r="A83" s="24" t="s">
        <v>139</v>
      </c>
      <c r="B83" s="23" t="s">
        <v>140</v>
      </c>
      <c r="C83" s="25">
        <v>10190110077</v>
      </c>
      <c r="D83" s="24" t="s">
        <v>240</v>
      </c>
      <c r="E83" s="36" t="s">
        <v>299</v>
      </c>
      <c r="F83" s="24" t="s">
        <v>143</v>
      </c>
      <c r="G83" s="24" t="s">
        <v>300</v>
      </c>
      <c r="H83" s="23">
        <v>2019</v>
      </c>
      <c r="I83" s="24" t="s">
        <v>144</v>
      </c>
      <c r="J83" s="25" t="s">
        <v>301</v>
      </c>
      <c r="K83" s="48">
        <v>13831205730</v>
      </c>
      <c r="L83" s="181">
        <v>17.5</v>
      </c>
      <c r="M83" s="181">
        <v>17.5</v>
      </c>
      <c r="N83" s="181"/>
      <c r="O83" s="181"/>
      <c r="P83" s="181">
        <v>17.5</v>
      </c>
      <c r="Q83" s="181"/>
      <c r="R83" s="181"/>
      <c r="S83" s="90"/>
      <c r="T83" s="90"/>
      <c r="U83" s="90"/>
      <c r="V83" s="90"/>
      <c r="W83" s="90"/>
      <c r="X83" s="90"/>
      <c r="Y83" s="90"/>
      <c r="Z83" s="90"/>
      <c r="AA83" s="24" t="s">
        <v>135</v>
      </c>
      <c r="AB83" s="24" t="s">
        <v>116</v>
      </c>
      <c r="AC83" s="24" t="s">
        <v>136</v>
      </c>
      <c r="AD83" s="24" t="s">
        <v>136</v>
      </c>
      <c r="AE83" s="24" t="s">
        <v>136</v>
      </c>
      <c r="AF83" s="24" t="s">
        <v>136</v>
      </c>
      <c r="AG83" s="24">
        <v>95</v>
      </c>
      <c r="AH83" s="24">
        <v>216</v>
      </c>
      <c r="AI83" s="24">
        <v>95</v>
      </c>
      <c r="AJ83" s="24">
        <v>216</v>
      </c>
      <c r="AK83" s="24" t="s">
        <v>172</v>
      </c>
      <c r="AL83" s="24" t="s">
        <v>173</v>
      </c>
      <c r="AM83" s="24"/>
      <c r="AP83" s="198"/>
      <c r="AQ83" s="198"/>
      <c r="AR83" s="198"/>
      <c r="AS83" s="198"/>
    </row>
    <row r="84" s="158" customFormat="1" ht="77" customHeight="1" spans="1:45">
      <c r="A84" s="24" t="s">
        <v>139</v>
      </c>
      <c r="B84" s="23" t="s">
        <v>140</v>
      </c>
      <c r="C84" s="25">
        <v>10190110078</v>
      </c>
      <c r="D84" s="24" t="s">
        <v>240</v>
      </c>
      <c r="E84" s="24" t="s">
        <v>302</v>
      </c>
      <c r="F84" s="24" t="s">
        <v>155</v>
      </c>
      <c r="G84" s="24" t="s">
        <v>303</v>
      </c>
      <c r="H84" s="23">
        <v>2019</v>
      </c>
      <c r="I84" s="24" t="s">
        <v>144</v>
      </c>
      <c r="J84" s="48" t="s">
        <v>304</v>
      </c>
      <c r="K84" s="48">
        <v>18710525252</v>
      </c>
      <c r="L84" s="181">
        <v>7</v>
      </c>
      <c r="M84" s="181">
        <v>7</v>
      </c>
      <c r="N84" s="181"/>
      <c r="O84" s="181"/>
      <c r="P84" s="181">
        <v>7</v>
      </c>
      <c r="Q84" s="181"/>
      <c r="R84" s="181"/>
      <c r="S84" s="90"/>
      <c r="T84" s="90"/>
      <c r="U84" s="90"/>
      <c r="V84" s="90"/>
      <c r="W84" s="90"/>
      <c r="X84" s="90"/>
      <c r="Y84" s="90"/>
      <c r="Z84" s="90"/>
      <c r="AA84" s="24" t="s">
        <v>135</v>
      </c>
      <c r="AB84" s="24" t="s">
        <v>116</v>
      </c>
      <c r="AC84" s="24" t="s">
        <v>116</v>
      </c>
      <c r="AD84" s="24" t="s">
        <v>116</v>
      </c>
      <c r="AE84" s="24" t="s">
        <v>116</v>
      </c>
      <c r="AF84" s="24" t="s">
        <v>136</v>
      </c>
      <c r="AG84" s="191">
        <v>78</v>
      </c>
      <c r="AH84" s="191">
        <v>161</v>
      </c>
      <c r="AI84" s="191">
        <v>78</v>
      </c>
      <c r="AJ84" s="191">
        <v>161</v>
      </c>
      <c r="AK84" s="24" t="s">
        <v>172</v>
      </c>
      <c r="AL84" s="24" t="s">
        <v>173</v>
      </c>
      <c r="AM84" s="24"/>
      <c r="AP84" s="198"/>
      <c r="AQ84" s="198"/>
      <c r="AR84" s="198"/>
      <c r="AS84" s="198"/>
    </row>
    <row r="85" s="158" customFormat="1" ht="64" customHeight="1" spans="1:45">
      <c r="A85" s="24" t="s">
        <v>139</v>
      </c>
      <c r="B85" s="23" t="s">
        <v>140</v>
      </c>
      <c r="C85" s="25">
        <v>10190110079</v>
      </c>
      <c r="D85" s="24" t="s">
        <v>240</v>
      </c>
      <c r="E85" s="24" t="s">
        <v>305</v>
      </c>
      <c r="F85" s="24" t="s">
        <v>155</v>
      </c>
      <c r="G85" s="24" t="s">
        <v>178</v>
      </c>
      <c r="H85" s="23">
        <v>2019</v>
      </c>
      <c r="I85" s="24" t="s">
        <v>144</v>
      </c>
      <c r="J85" s="48" t="s">
        <v>306</v>
      </c>
      <c r="K85" s="48">
        <v>13772309672</v>
      </c>
      <c r="L85" s="181">
        <v>1.7</v>
      </c>
      <c r="M85" s="181">
        <v>1.7</v>
      </c>
      <c r="N85" s="181"/>
      <c r="O85" s="181"/>
      <c r="P85" s="181">
        <v>1.7</v>
      </c>
      <c r="Q85" s="181"/>
      <c r="R85" s="181"/>
      <c r="S85" s="90"/>
      <c r="T85" s="90"/>
      <c r="U85" s="90"/>
      <c r="V85" s="90"/>
      <c r="W85" s="90"/>
      <c r="X85" s="90"/>
      <c r="Y85" s="90"/>
      <c r="Z85" s="90"/>
      <c r="AA85" s="24" t="s">
        <v>135</v>
      </c>
      <c r="AB85" s="24" t="s">
        <v>116</v>
      </c>
      <c r="AC85" s="24" t="s">
        <v>116</v>
      </c>
      <c r="AD85" s="24" t="s">
        <v>116</v>
      </c>
      <c r="AE85" s="24" t="s">
        <v>116</v>
      </c>
      <c r="AF85" s="24" t="s">
        <v>136</v>
      </c>
      <c r="AG85" s="191">
        <v>31</v>
      </c>
      <c r="AH85" s="191">
        <v>74</v>
      </c>
      <c r="AI85" s="191">
        <v>31</v>
      </c>
      <c r="AJ85" s="191">
        <v>74</v>
      </c>
      <c r="AK85" s="24" t="s">
        <v>172</v>
      </c>
      <c r="AL85" s="24" t="s">
        <v>173</v>
      </c>
      <c r="AM85" s="24"/>
      <c r="AP85" s="198"/>
      <c r="AQ85" s="198"/>
      <c r="AR85" s="198"/>
      <c r="AS85" s="198"/>
    </row>
    <row r="86" s="158" customFormat="1" ht="64" customHeight="1" spans="1:45">
      <c r="A86" s="24" t="s">
        <v>139</v>
      </c>
      <c r="B86" s="23" t="s">
        <v>140</v>
      </c>
      <c r="C86" s="25">
        <v>10190110080</v>
      </c>
      <c r="D86" s="24" t="s">
        <v>240</v>
      </c>
      <c r="E86" s="24" t="s">
        <v>307</v>
      </c>
      <c r="F86" s="24" t="s">
        <v>155</v>
      </c>
      <c r="G86" s="24" t="s">
        <v>308</v>
      </c>
      <c r="H86" s="24" t="s">
        <v>256</v>
      </c>
      <c r="I86" s="24" t="s">
        <v>144</v>
      </c>
      <c r="J86" s="48" t="s">
        <v>309</v>
      </c>
      <c r="K86" s="48">
        <v>15929143733</v>
      </c>
      <c r="L86" s="181">
        <v>8.45</v>
      </c>
      <c r="M86" s="181"/>
      <c r="N86" s="181"/>
      <c r="O86" s="181"/>
      <c r="P86" s="181"/>
      <c r="Q86" s="181"/>
      <c r="R86" s="181">
        <v>8.45</v>
      </c>
      <c r="S86" s="90"/>
      <c r="T86" s="90"/>
      <c r="U86" s="90"/>
      <c r="V86" s="90"/>
      <c r="W86" s="90"/>
      <c r="X86" s="90"/>
      <c r="Y86" s="90"/>
      <c r="Z86" s="90"/>
      <c r="AA86" s="24" t="s">
        <v>135</v>
      </c>
      <c r="AB86" s="24" t="s">
        <v>116</v>
      </c>
      <c r="AC86" s="24" t="s">
        <v>116</v>
      </c>
      <c r="AD86" s="24" t="s">
        <v>116</v>
      </c>
      <c r="AE86" s="24" t="s">
        <v>116</v>
      </c>
      <c r="AF86" s="24" t="s">
        <v>136</v>
      </c>
      <c r="AG86" s="191">
        <v>45</v>
      </c>
      <c r="AH86" s="191">
        <v>99</v>
      </c>
      <c r="AI86" s="191">
        <v>45</v>
      </c>
      <c r="AJ86" s="191">
        <v>99</v>
      </c>
      <c r="AK86" s="24" t="s">
        <v>172</v>
      </c>
      <c r="AL86" s="24" t="s">
        <v>173</v>
      </c>
      <c r="AM86" s="24"/>
      <c r="AP86" s="198"/>
      <c r="AQ86" s="198"/>
      <c r="AR86" s="198"/>
      <c r="AS86" s="198"/>
    </row>
    <row r="87" s="158" customFormat="1" ht="64" customHeight="1" spans="1:45">
      <c r="A87" s="24" t="s">
        <v>139</v>
      </c>
      <c r="B87" s="23" t="s">
        <v>140</v>
      </c>
      <c r="C87" s="25">
        <v>10190110081</v>
      </c>
      <c r="D87" s="24" t="s">
        <v>240</v>
      </c>
      <c r="E87" s="24" t="s">
        <v>310</v>
      </c>
      <c r="F87" s="24" t="s">
        <v>155</v>
      </c>
      <c r="G87" s="24" t="s">
        <v>238</v>
      </c>
      <c r="H87" s="24" t="s">
        <v>159</v>
      </c>
      <c r="I87" s="24" t="s">
        <v>144</v>
      </c>
      <c r="J87" s="25" t="s">
        <v>239</v>
      </c>
      <c r="K87" s="48">
        <v>13891226383</v>
      </c>
      <c r="L87" s="181">
        <v>8.1</v>
      </c>
      <c r="M87" s="181"/>
      <c r="N87" s="181"/>
      <c r="O87" s="181"/>
      <c r="P87" s="181"/>
      <c r="Q87" s="181"/>
      <c r="R87" s="181">
        <v>8.1</v>
      </c>
      <c r="S87" s="90"/>
      <c r="T87" s="90"/>
      <c r="U87" s="90"/>
      <c r="V87" s="90"/>
      <c r="W87" s="90"/>
      <c r="X87" s="90"/>
      <c r="Y87" s="90"/>
      <c r="Z87" s="90"/>
      <c r="AA87" s="24" t="s">
        <v>135</v>
      </c>
      <c r="AB87" s="24" t="s">
        <v>116</v>
      </c>
      <c r="AC87" s="24" t="s">
        <v>116</v>
      </c>
      <c r="AD87" s="24" t="s">
        <v>116</v>
      </c>
      <c r="AE87" s="24" t="s">
        <v>116</v>
      </c>
      <c r="AF87" s="24" t="s">
        <v>136</v>
      </c>
      <c r="AG87" s="191">
        <v>73</v>
      </c>
      <c r="AH87" s="191">
        <v>166</v>
      </c>
      <c r="AI87" s="191">
        <v>73</v>
      </c>
      <c r="AJ87" s="191">
        <v>166</v>
      </c>
      <c r="AK87" s="24" t="s">
        <v>172</v>
      </c>
      <c r="AL87" s="24" t="s">
        <v>173</v>
      </c>
      <c r="AM87" s="24"/>
      <c r="AP87" s="198"/>
      <c r="AQ87" s="198"/>
      <c r="AR87" s="198"/>
      <c r="AS87" s="198"/>
    </row>
    <row r="88" s="158" customFormat="1" ht="64" customHeight="1" spans="1:45">
      <c r="A88" s="24" t="s">
        <v>139</v>
      </c>
      <c r="B88" s="23" t="s">
        <v>140</v>
      </c>
      <c r="C88" s="25">
        <v>10190110082</v>
      </c>
      <c r="D88" s="24" t="s">
        <v>240</v>
      </c>
      <c r="E88" s="24" t="s">
        <v>311</v>
      </c>
      <c r="F88" s="24" t="s">
        <v>155</v>
      </c>
      <c r="G88" s="24" t="s">
        <v>235</v>
      </c>
      <c r="H88" s="24" t="s">
        <v>159</v>
      </c>
      <c r="I88" s="24" t="s">
        <v>144</v>
      </c>
      <c r="J88" s="48" t="s">
        <v>236</v>
      </c>
      <c r="K88" s="48">
        <v>13572680369</v>
      </c>
      <c r="L88" s="181">
        <v>5.6</v>
      </c>
      <c r="M88" s="181"/>
      <c r="N88" s="181"/>
      <c r="O88" s="181"/>
      <c r="P88" s="181"/>
      <c r="Q88" s="181"/>
      <c r="R88" s="181">
        <v>5.6</v>
      </c>
      <c r="S88" s="90"/>
      <c r="T88" s="90"/>
      <c r="U88" s="90"/>
      <c r="V88" s="90"/>
      <c r="W88" s="90"/>
      <c r="X88" s="90"/>
      <c r="Y88" s="90"/>
      <c r="Z88" s="90"/>
      <c r="AA88" s="24" t="s">
        <v>135</v>
      </c>
      <c r="AB88" s="24" t="s">
        <v>116</v>
      </c>
      <c r="AC88" s="24" t="s">
        <v>116</v>
      </c>
      <c r="AD88" s="24" t="s">
        <v>116</v>
      </c>
      <c r="AE88" s="24" t="s">
        <v>116</v>
      </c>
      <c r="AF88" s="24" t="s">
        <v>136</v>
      </c>
      <c r="AG88" s="191">
        <v>88</v>
      </c>
      <c r="AH88" s="191">
        <v>177</v>
      </c>
      <c r="AI88" s="191">
        <v>88</v>
      </c>
      <c r="AJ88" s="191">
        <v>177</v>
      </c>
      <c r="AK88" s="24" t="s">
        <v>172</v>
      </c>
      <c r="AL88" s="24" t="s">
        <v>173</v>
      </c>
      <c r="AM88" s="24"/>
      <c r="AP88" s="198"/>
      <c r="AQ88" s="198"/>
      <c r="AR88" s="198"/>
      <c r="AS88" s="198"/>
    </row>
    <row r="89" s="158" customFormat="1" ht="85" customHeight="1" spans="1:45">
      <c r="A89" s="24" t="s">
        <v>139</v>
      </c>
      <c r="B89" s="23" t="s">
        <v>140</v>
      </c>
      <c r="C89" s="25">
        <v>10190110083</v>
      </c>
      <c r="D89" s="24" t="s">
        <v>240</v>
      </c>
      <c r="E89" s="24" t="s">
        <v>312</v>
      </c>
      <c r="F89" s="24" t="s">
        <v>155</v>
      </c>
      <c r="G89" s="24" t="s">
        <v>235</v>
      </c>
      <c r="H89" s="23">
        <v>2019</v>
      </c>
      <c r="I89" s="24" t="s">
        <v>144</v>
      </c>
      <c r="J89" s="48" t="s">
        <v>236</v>
      </c>
      <c r="K89" s="48">
        <v>13572680369</v>
      </c>
      <c r="L89" s="181">
        <v>125</v>
      </c>
      <c r="M89" s="181"/>
      <c r="N89" s="181"/>
      <c r="O89" s="181"/>
      <c r="P89" s="181"/>
      <c r="Q89" s="181"/>
      <c r="R89" s="181">
        <v>125</v>
      </c>
      <c r="S89" s="90"/>
      <c r="T89" s="90"/>
      <c r="U89" s="90"/>
      <c r="V89" s="90"/>
      <c r="W89" s="90"/>
      <c r="X89" s="90"/>
      <c r="Y89" s="90"/>
      <c r="Z89" s="90"/>
      <c r="AA89" s="24" t="s">
        <v>135</v>
      </c>
      <c r="AB89" s="24" t="s">
        <v>116</v>
      </c>
      <c r="AC89" s="24" t="s">
        <v>116</v>
      </c>
      <c r="AD89" s="24" t="s">
        <v>116</v>
      </c>
      <c r="AE89" s="24" t="s">
        <v>116</v>
      </c>
      <c r="AF89" s="24" t="s">
        <v>136</v>
      </c>
      <c r="AG89" s="191">
        <v>88</v>
      </c>
      <c r="AH89" s="191">
        <v>177</v>
      </c>
      <c r="AI89" s="191">
        <v>88</v>
      </c>
      <c r="AJ89" s="191">
        <v>177</v>
      </c>
      <c r="AK89" s="24" t="s">
        <v>172</v>
      </c>
      <c r="AL89" s="24" t="s">
        <v>173</v>
      </c>
      <c r="AM89" s="24"/>
      <c r="AP89" s="198"/>
      <c r="AQ89" s="198"/>
      <c r="AR89" s="198"/>
      <c r="AS89" s="198"/>
    </row>
    <row r="90" s="158" customFormat="1" ht="64" customHeight="1" spans="1:45">
      <c r="A90" s="24" t="s">
        <v>139</v>
      </c>
      <c r="B90" s="23" t="s">
        <v>140</v>
      </c>
      <c r="C90" s="25">
        <v>10190110084</v>
      </c>
      <c r="D90" s="24" t="s">
        <v>240</v>
      </c>
      <c r="E90" s="24" t="s">
        <v>313</v>
      </c>
      <c r="F90" s="24" t="s">
        <v>155</v>
      </c>
      <c r="G90" s="24" t="s">
        <v>314</v>
      </c>
      <c r="H90" s="23">
        <v>2019</v>
      </c>
      <c r="I90" s="24" t="s">
        <v>144</v>
      </c>
      <c r="J90" s="48" t="s">
        <v>315</v>
      </c>
      <c r="K90" s="48">
        <v>13992262929</v>
      </c>
      <c r="L90" s="181">
        <v>10</v>
      </c>
      <c r="M90" s="181">
        <v>10</v>
      </c>
      <c r="N90" s="181"/>
      <c r="O90" s="181"/>
      <c r="P90" s="181">
        <v>10</v>
      </c>
      <c r="Q90" s="181"/>
      <c r="R90" s="181"/>
      <c r="S90" s="90"/>
      <c r="T90" s="90"/>
      <c r="U90" s="90"/>
      <c r="V90" s="90"/>
      <c r="W90" s="90"/>
      <c r="X90" s="90"/>
      <c r="Y90" s="90"/>
      <c r="Z90" s="90"/>
      <c r="AA90" s="24" t="s">
        <v>135</v>
      </c>
      <c r="AB90" s="24" t="s">
        <v>116</v>
      </c>
      <c r="AC90" s="24" t="s">
        <v>116</v>
      </c>
      <c r="AD90" s="24" t="s">
        <v>116</v>
      </c>
      <c r="AE90" s="24" t="s">
        <v>116</v>
      </c>
      <c r="AF90" s="24" t="s">
        <v>136</v>
      </c>
      <c r="AG90" s="191">
        <v>78</v>
      </c>
      <c r="AH90" s="191">
        <v>165</v>
      </c>
      <c r="AI90" s="191">
        <v>78</v>
      </c>
      <c r="AJ90" s="191">
        <v>165</v>
      </c>
      <c r="AK90" s="24" t="s">
        <v>172</v>
      </c>
      <c r="AL90" s="24" t="s">
        <v>173</v>
      </c>
      <c r="AM90" s="24"/>
      <c r="AP90" s="198"/>
      <c r="AQ90" s="198"/>
      <c r="AR90" s="198"/>
      <c r="AS90" s="198"/>
    </row>
    <row r="91" s="158" customFormat="1" ht="87" customHeight="1" spans="1:45">
      <c r="A91" s="24" t="s">
        <v>139</v>
      </c>
      <c r="B91" s="23" t="s">
        <v>140</v>
      </c>
      <c r="C91" s="25">
        <v>10190110085</v>
      </c>
      <c r="D91" s="24" t="s">
        <v>240</v>
      </c>
      <c r="E91" s="24" t="s">
        <v>316</v>
      </c>
      <c r="F91" s="24" t="s">
        <v>155</v>
      </c>
      <c r="G91" s="24" t="s">
        <v>317</v>
      </c>
      <c r="H91" s="23">
        <v>2019</v>
      </c>
      <c r="I91" s="24" t="s">
        <v>144</v>
      </c>
      <c r="J91" s="48" t="s">
        <v>318</v>
      </c>
      <c r="K91" s="48">
        <v>13209128877</v>
      </c>
      <c r="L91" s="181">
        <v>56</v>
      </c>
      <c r="M91" s="181">
        <v>56</v>
      </c>
      <c r="N91" s="181"/>
      <c r="O91" s="181"/>
      <c r="P91" s="181">
        <v>56</v>
      </c>
      <c r="Q91" s="181"/>
      <c r="R91" s="181"/>
      <c r="S91" s="90"/>
      <c r="T91" s="90"/>
      <c r="U91" s="90"/>
      <c r="V91" s="90"/>
      <c r="W91" s="90"/>
      <c r="X91" s="90"/>
      <c r="Y91" s="90"/>
      <c r="Z91" s="90"/>
      <c r="AA91" s="24" t="s">
        <v>135</v>
      </c>
      <c r="AB91" s="24" t="s">
        <v>116</v>
      </c>
      <c r="AC91" s="24" t="s">
        <v>116</v>
      </c>
      <c r="AD91" s="24" t="s">
        <v>116</v>
      </c>
      <c r="AE91" s="24" t="s">
        <v>116</v>
      </c>
      <c r="AF91" s="24" t="s">
        <v>136</v>
      </c>
      <c r="AG91" s="191">
        <v>79</v>
      </c>
      <c r="AH91" s="191">
        <v>192</v>
      </c>
      <c r="AI91" s="191">
        <v>79</v>
      </c>
      <c r="AJ91" s="191">
        <v>192</v>
      </c>
      <c r="AK91" s="24" t="s">
        <v>172</v>
      </c>
      <c r="AL91" s="24" t="s">
        <v>173</v>
      </c>
      <c r="AM91" s="24"/>
      <c r="AP91" s="198"/>
      <c r="AQ91" s="198"/>
      <c r="AR91" s="198"/>
      <c r="AS91" s="198"/>
    </row>
    <row r="92" s="158" customFormat="1" ht="64" customHeight="1" spans="1:45">
      <c r="A92" s="24" t="s">
        <v>139</v>
      </c>
      <c r="B92" s="23" t="s">
        <v>140</v>
      </c>
      <c r="C92" s="25">
        <v>10190110086</v>
      </c>
      <c r="D92" s="24" t="s">
        <v>240</v>
      </c>
      <c r="E92" s="24" t="s">
        <v>319</v>
      </c>
      <c r="F92" s="24" t="s">
        <v>155</v>
      </c>
      <c r="G92" s="24" t="s">
        <v>232</v>
      </c>
      <c r="H92" s="23">
        <v>2019</v>
      </c>
      <c r="I92" s="24" t="s">
        <v>144</v>
      </c>
      <c r="J92" s="48" t="s">
        <v>233</v>
      </c>
      <c r="K92" s="48">
        <v>18091249277</v>
      </c>
      <c r="L92" s="181">
        <v>10</v>
      </c>
      <c r="M92" s="181"/>
      <c r="N92" s="181"/>
      <c r="O92" s="181"/>
      <c r="P92" s="181"/>
      <c r="Q92" s="181"/>
      <c r="R92" s="181">
        <v>10</v>
      </c>
      <c r="S92" s="90"/>
      <c r="T92" s="90"/>
      <c r="U92" s="90"/>
      <c r="V92" s="90"/>
      <c r="W92" s="90"/>
      <c r="X92" s="90"/>
      <c r="Y92" s="90"/>
      <c r="Z92" s="90"/>
      <c r="AA92" s="24" t="s">
        <v>135</v>
      </c>
      <c r="AB92" s="24" t="s">
        <v>116</v>
      </c>
      <c r="AC92" s="24" t="s">
        <v>116</v>
      </c>
      <c r="AD92" s="24" t="s">
        <v>116</v>
      </c>
      <c r="AE92" s="24" t="s">
        <v>116</v>
      </c>
      <c r="AF92" s="24" t="s">
        <v>136</v>
      </c>
      <c r="AG92" s="191">
        <v>40</v>
      </c>
      <c r="AH92" s="191">
        <v>68</v>
      </c>
      <c r="AI92" s="191">
        <v>40</v>
      </c>
      <c r="AJ92" s="191">
        <v>68</v>
      </c>
      <c r="AK92" s="24" t="s">
        <v>172</v>
      </c>
      <c r="AL92" s="24" t="s">
        <v>173</v>
      </c>
      <c r="AM92" s="24"/>
      <c r="AP92" s="198"/>
      <c r="AQ92" s="198"/>
      <c r="AR92" s="198"/>
      <c r="AS92" s="198"/>
    </row>
    <row r="93" s="158" customFormat="1" ht="98" customHeight="1" spans="1:45">
      <c r="A93" s="24" t="s">
        <v>139</v>
      </c>
      <c r="B93" s="23" t="s">
        <v>140</v>
      </c>
      <c r="C93" s="25">
        <v>10190110087</v>
      </c>
      <c r="D93" s="24" t="s">
        <v>240</v>
      </c>
      <c r="E93" s="24" t="s">
        <v>320</v>
      </c>
      <c r="F93" s="24" t="s">
        <v>155</v>
      </c>
      <c r="G93" s="24" t="s">
        <v>232</v>
      </c>
      <c r="H93" s="24" t="s">
        <v>159</v>
      </c>
      <c r="I93" s="24" t="s">
        <v>144</v>
      </c>
      <c r="J93" s="48" t="s">
        <v>233</v>
      </c>
      <c r="K93" s="48">
        <v>18091249277</v>
      </c>
      <c r="L93" s="181">
        <v>28.7</v>
      </c>
      <c r="M93" s="181"/>
      <c r="N93" s="181"/>
      <c r="O93" s="181"/>
      <c r="P93" s="181"/>
      <c r="Q93" s="181"/>
      <c r="R93" s="181">
        <v>28.7</v>
      </c>
      <c r="S93" s="90"/>
      <c r="T93" s="90"/>
      <c r="U93" s="90"/>
      <c r="V93" s="90"/>
      <c r="W93" s="90"/>
      <c r="X93" s="90"/>
      <c r="Y93" s="90"/>
      <c r="Z93" s="90"/>
      <c r="AA93" s="24" t="s">
        <v>135</v>
      </c>
      <c r="AB93" s="24" t="s">
        <v>116</v>
      </c>
      <c r="AC93" s="24" t="s">
        <v>116</v>
      </c>
      <c r="AD93" s="24" t="s">
        <v>116</v>
      </c>
      <c r="AE93" s="24" t="s">
        <v>116</v>
      </c>
      <c r="AF93" s="24" t="s">
        <v>136</v>
      </c>
      <c r="AG93" s="191">
        <v>40</v>
      </c>
      <c r="AH93" s="191">
        <v>68</v>
      </c>
      <c r="AI93" s="191">
        <v>40</v>
      </c>
      <c r="AJ93" s="191">
        <v>68</v>
      </c>
      <c r="AK93" s="24" t="s">
        <v>172</v>
      </c>
      <c r="AL93" s="24" t="s">
        <v>173</v>
      </c>
      <c r="AM93" s="24"/>
      <c r="AP93" s="198"/>
      <c r="AQ93" s="198"/>
      <c r="AR93" s="198"/>
      <c r="AS93" s="198"/>
    </row>
    <row r="94" s="158" customFormat="1" ht="64" customHeight="1" spans="1:45">
      <c r="A94" s="24" t="s">
        <v>139</v>
      </c>
      <c r="B94" s="23" t="s">
        <v>140</v>
      </c>
      <c r="C94" s="25">
        <v>10190110088</v>
      </c>
      <c r="D94" s="24" t="s">
        <v>240</v>
      </c>
      <c r="E94" s="24" t="s">
        <v>321</v>
      </c>
      <c r="F94" s="24" t="s">
        <v>157</v>
      </c>
      <c r="G94" s="27" t="s">
        <v>322</v>
      </c>
      <c r="H94" s="23">
        <v>2019</v>
      </c>
      <c r="I94" s="24" t="s">
        <v>144</v>
      </c>
      <c r="J94" s="24" t="s">
        <v>323</v>
      </c>
      <c r="K94" s="23">
        <v>17730783163</v>
      </c>
      <c r="L94" s="181">
        <v>2.5</v>
      </c>
      <c r="M94" s="181">
        <v>2.5</v>
      </c>
      <c r="N94" s="181"/>
      <c r="O94" s="181"/>
      <c r="P94" s="181">
        <v>2.5</v>
      </c>
      <c r="Q94" s="181"/>
      <c r="R94" s="181"/>
      <c r="S94" s="90"/>
      <c r="T94" s="90"/>
      <c r="U94" s="90"/>
      <c r="V94" s="90"/>
      <c r="W94" s="90"/>
      <c r="X94" s="90"/>
      <c r="Y94" s="90"/>
      <c r="Z94" s="90"/>
      <c r="AA94" s="24" t="s">
        <v>135</v>
      </c>
      <c r="AB94" s="24" t="s">
        <v>116</v>
      </c>
      <c r="AC94" s="24" t="s">
        <v>116</v>
      </c>
      <c r="AD94" s="24" t="s">
        <v>116</v>
      </c>
      <c r="AE94" s="24" t="s">
        <v>116</v>
      </c>
      <c r="AF94" s="24" t="s">
        <v>136</v>
      </c>
      <c r="AG94" s="24">
        <v>4</v>
      </c>
      <c r="AH94" s="24">
        <v>8</v>
      </c>
      <c r="AI94" s="24">
        <v>4</v>
      </c>
      <c r="AJ94" s="24">
        <v>8</v>
      </c>
      <c r="AK94" s="24" t="s">
        <v>172</v>
      </c>
      <c r="AL94" s="24" t="s">
        <v>173</v>
      </c>
      <c r="AM94" s="24"/>
      <c r="AP94" s="198"/>
      <c r="AQ94" s="198"/>
      <c r="AR94" s="198"/>
      <c r="AS94" s="198"/>
    </row>
    <row r="95" s="158" customFormat="1" ht="64" customHeight="1" spans="1:45">
      <c r="A95" s="24" t="s">
        <v>139</v>
      </c>
      <c r="B95" s="23" t="s">
        <v>140</v>
      </c>
      <c r="C95" s="25">
        <v>10190110089</v>
      </c>
      <c r="D95" s="24" t="s">
        <v>240</v>
      </c>
      <c r="E95" s="24" t="s">
        <v>324</v>
      </c>
      <c r="F95" s="24" t="s">
        <v>157</v>
      </c>
      <c r="G95" s="24" t="s">
        <v>325</v>
      </c>
      <c r="H95" s="23">
        <v>2019</v>
      </c>
      <c r="I95" s="24" t="s">
        <v>144</v>
      </c>
      <c r="J95" s="24" t="s">
        <v>326</v>
      </c>
      <c r="K95" s="23">
        <v>15319667322</v>
      </c>
      <c r="L95" s="181">
        <v>15</v>
      </c>
      <c r="M95" s="181">
        <v>10</v>
      </c>
      <c r="N95" s="181"/>
      <c r="O95" s="181"/>
      <c r="P95" s="181">
        <v>10</v>
      </c>
      <c r="Q95" s="181"/>
      <c r="R95" s="181">
        <v>5</v>
      </c>
      <c r="S95" s="90"/>
      <c r="T95" s="90"/>
      <c r="U95" s="90"/>
      <c r="V95" s="90"/>
      <c r="W95" s="90"/>
      <c r="X95" s="90"/>
      <c r="Y95" s="90"/>
      <c r="Z95" s="90"/>
      <c r="AA95" s="24" t="s">
        <v>135</v>
      </c>
      <c r="AB95" s="24" t="s">
        <v>116</v>
      </c>
      <c r="AC95" s="24" t="s">
        <v>116</v>
      </c>
      <c r="AD95" s="24" t="s">
        <v>116</v>
      </c>
      <c r="AE95" s="24" t="s">
        <v>116</v>
      </c>
      <c r="AF95" s="24" t="s">
        <v>136</v>
      </c>
      <c r="AG95" s="24">
        <v>44</v>
      </c>
      <c r="AH95" s="24">
        <v>97</v>
      </c>
      <c r="AI95" s="24">
        <v>44</v>
      </c>
      <c r="AJ95" s="24">
        <v>97</v>
      </c>
      <c r="AK95" s="24" t="s">
        <v>172</v>
      </c>
      <c r="AL95" s="24" t="s">
        <v>173</v>
      </c>
      <c r="AM95" s="24"/>
      <c r="AP95" s="198"/>
      <c r="AQ95" s="198"/>
      <c r="AR95" s="198"/>
      <c r="AS95" s="198"/>
    </row>
    <row r="96" s="158" customFormat="1" ht="139" customHeight="1" spans="1:45">
      <c r="A96" s="24" t="s">
        <v>139</v>
      </c>
      <c r="B96" s="23" t="s">
        <v>140</v>
      </c>
      <c r="C96" s="25">
        <v>10190110090</v>
      </c>
      <c r="D96" s="24" t="s">
        <v>240</v>
      </c>
      <c r="E96" s="24" t="s">
        <v>327</v>
      </c>
      <c r="F96" s="24" t="s">
        <v>157</v>
      </c>
      <c r="G96" s="24" t="s">
        <v>328</v>
      </c>
      <c r="H96" s="23">
        <v>2019</v>
      </c>
      <c r="I96" s="24" t="s">
        <v>144</v>
      </c>
      <c r="J96" s="24" t="s">
        <v>329</v>
      </c>
      <c r="K96" s="23">
        <v>13379128884</v>
      </c>
      <c r="L96" s="181">
        <v>27.36</v>
      </c>
      <c r="M96" s="181">
        <v>27.36</v>
      </c>
      <c r="N96" s="181">
        <v>27.36</v>
      </c>
      <c r="O96" s="181"/>
      <c r="P96" s="181"/>
      <c r="Q96" s="181"/>
      <c r="R96" s="181"/>
      <c r="S96" s="90"/>
      <c r="T96" s="90"/>
      <c r="U96" s="90"/>
      <c r="V96" s="90"/>
      <c r="W96" s="90"/>
      <c r="X96" s="90"/>
      <c r="Y96" s="90"/>
      <c r="Z96" s="90"/>
      <c r="AA96" s="24" t="s">
        <v>135</v>
      </c>
      <c r="AB96" s="24" t="s">
        <v>116</v>
      </c>
      <c r="AC96" s="24" t="s">
        <v>116</v>
      </c>
      <c r="AD96" s="24" t="s">
        <v>116</v>
      </c>
      <c r="AE96" s="24" t="s">
        <v>116</v>
      </c>
      <c r="AF96" s="24" t="s">
        <v>136</v>
      </c>
      <c r="AG96" s="24">
        <v>40</v>
      </c>
      <c r="AH96" s="24">
        <v>95</v>
      </c>
      <c r="AI96" s="24">
        <v>40</v>
      </c>
      <c r="AJ96" s="24">
        <v>95</v>
      </c>
      <c r="AK96" s="24" t="s">
        <v>172</v>
      </c>
      <c r="AL96" s="24" t="s">
        <v>173</v>
      </c>
      <c r="AM96" s="24"/>
      <c r="AP96" s="198"/>
      <c r="AQ96" s="198"/>
      <c r="AR96" s="198"/>
      <c r="AS96" s="198"/>
    </row>
    <row r="97" s="158" customFormat="1" ht="64" customHeight="1" spans="1:45">
      <c r="A97" s="24" t="s">
        <v>139</v>
      </c>
      <c r="B97" s="23" t="s">
        <v>140</v>
      </c>
      <c r="C97" s="25">
        <v>10190110091</v>
      </c>
      <c r="D97" s="24" t="s">
        <v>240</v>
      </c>
      <c r="E97" s="24" t="s">
        <v>330</v>
      </c>
      <c r="F97" s="24" t="s">
        <v>157</v>
      </c>
      <c r="G97" s="24" t="s">
        <v>328</v>
      </c>
      <c r="H97" s="23">
        <v>2019</v>
      </c>
      <c r="I97" s="24" t="s">
        <v>144</v>
      </c>
      <c r="J97" s="24" t="s">
        <v>329</v>
      </c>
      <c r="K97" s="23">
        <v>13379128884</v>
      </c>
      <c r="L97" s="181">
        <v>11</v>
      </c>
      <c r="M97" s="181">
        <v>11</v>
      </c>
      <c r="N97" s="181"/>
      <c r="O97" s="181"/>
      <c r="P97" s="181">
        <v>11</v>
      </c>
      <c r="Q97" s="181"/>
      <c r="R97" s="181"/>
      <c r="S97" s="90"/>
      <c r="T97" s="90"/>
      <c r="U97" s="90"/>
      <c r="V97" s="90"/>
      <c r="W97" s="90"/>
      <c r="X97" s="90"/>
      <c r="Y97" s="90"/>
      <c r="Z97" s="90"/>
      <c r="AA97" s="24" t="s">
        <v>135</v>
      </c>
      <c r="AB97" s="24" t="s">
        <v>116</v>
      </c>
      <c r="AC97" s="24" t="s">
        <v>116</v>
      </c>
      <c r="AD97" s="24" t="s">
        <v>116</v>
      </c>
      <c r="AE97" s="24" t="s">
        <v>116</v>
      </c>
      <c r="AF97" s="24" t="s">
        <v>136</v>
      </c>
      <c r="AG97" s="24">
        <v>71</v>
      </c>
      <c r="AH97" s="24">
        <v>203</v>
      </c>
      <c r="AI97" s="24">
        <v>71</v>
      </c>
      <c r="AJ97" s="24">
        <v>203</v>
      </c>
      <c r="AK97" s="24" t="s">
        <v>172</v>
      </c>
      <c r="AL97" s="24" t="s">
        <v>173</v>
      </c>
      <c r="AM97" s="24"/>
      <c r="AP97" s="198"/>
      <c r="AQ97" s="198"/>
      <c r="AR97" s="198"/>
      <c r="AS97" s="198"/>
    </row>
    <row r="98" s="158" customFormat="1" ht="64" customHeight="1" spans="1:45">
      <c r="A98" s="24" t="s">
        <v>139</v>
      </c>
      <c r="B98" s="23" t="s">
        <v>140</v>
      </c>
      <c r="C98" s="25">
        <v>10190110092</v>
      </c>
      <c r="D98" s="24" t="s">
        <v>240</v>
      </c>
      <c r="E98" s="24" t="s">
        <v>331</v>
      </c>
      <c r="F98" s="24" t="s">
        <v>157</v>
      </c>
      <c r="G98" s="25" t="s">
        <v>332</v>
      </c>
      <c r="H98" s="23">
        <v>2019</v>
      </c>
      <c r="I98" s="24" t="s">
        <v>144</v>
      </c>
      <c r="J98" s="24" t="s">
        <v>333</v>
      </c>
      <c r="K98" s="23">
        <v>13571241504</v>
      </c>
      <c r="L98" s="185">
        <v>19.6</v>
      </c>
      <c r="M98" s="185">
        <v>19.6</v>
      </c>
      <c r="N98" s="185">
        <v>10.5</v>
      </c>
      <c r="O98" s="181"/>
      <c r="P98" s="181">
        <v>9.1</v>
      </c>
      <c r="Q98" s="181"/>
      <c r="R98" s="181"/>
      <c r="S98" s="90"/>
      <c r="T98" s="90"/>
      <c r="U98" s="90"/>
      <c r="V98" s="90"/>
      <c r="W98" s="90"/>
      <c r="X98" s="90"/>
      <c r="Y98" s="90"/>
      <c r="Z98" s="90"/>
      <c r="AA98" s="24" t="s">
        <v>135</v>
      </c>
      <c r="AB98" s="24" t="s">
        <v>116</v>
      </c>
      <c r="AC98" s="24" t="s">
        <v>116</v>
      </c>
      <c r="AD98" s="24" t="s">
        <v>116</v>
      </c>
      <c r="AE98" s="24" t="s">
        <v>116</v>
      </c>
      <c r="AF98" s="24" t="s">
        <v>136</v>
      </c>
      <c r="AG98" s="25">
        <v>30</v>
      </c>
      <c r="AH98" s="24">
        <v>60</v>
      </c>
      <c r="AI98" s="25">
        <v>30</v>
      </c>
      <c r="AJ98" s="24">
        <v>60</v>
      </c>
      <c r="AK98" s="24" t="s">
        <v>172</v>
      </c>
      <c r="AL98" s="24" t="s">
        <v>173</v>
      </c>
      <c r="AM98" s="24"/>
      <c r="AP98" s="198"/>
      <c r="AQ98" s="198"/>
      <c r="AR98" s="198"/>
      <c r="AS98" s="198"/>
    </row>
    <row r="99" s="158" customFormat="1" ht="64" customHeight="1" spans="1:45">
      <c r="A99" s="24" t="s">
        <v>139</v>
      </c>
      <c r="B99" s="23" t="s">
        <v>140</v>
      </c>
      <c r="C99" s="25">
        <v>10190110093</v>
      </c>
      <c r="D99" s="24" t="s">
        <v>240</v>
      </c>
      <c r="E99" s="24" t="s">
        <v>334</v>
      </c>
      <c r="F99" s="24" t="s">
        <v>157</v>
      </c>
      <c r="G99" s="25" t="s">
        <v>335</v>
      </c>
      <c r="H99" s="23">
        <v>2019</v>
      </c>
      <c r="I99" s="24" t="s">
        <v>144</v>
      </c>
      <c r="J99" s="24" t="s">
        <v>336</v>
      </c>
      <c r="K99" s="23">
        <v>15891133925</v>
      </c>
      <c r="L99" s="185">
        <v>112.5</v>
      </c>
      <c r="M99" s="185"/>
      <c r="N99" s="185"/>
      <c r="O99" s="181"/>
      <c r="P99" s="181"/>
      <c r="Q99" s="181"/>
      <c r="R99" s="185">
        <v>112.5</v>
      </c>
      <c r="S99" s="90"/>
      <c r="T99" s="90"/>
      <c r="U99" s="90"/>
      <c r="V99" s="90"/>
      <c r="W99" s="90"/>
      <c r="X99" s="90"/>
      <c r="Y99" s="90"/>
      <c r="Z99" s="90"/>
      <c r="AA99" s="24" t="s">
        <v>135</v>
      </c>
      <c r="AB99" s="24" t="s">
        <v>116</v>
      </c>
      <c r="AC99" s="24" t="s">
        <v>116</v>
      </c>
      <c r="AD99" s="24" t="s">
        <v>116</v>
      </c>
      <c r="AE99" s="24" t="s">
        <v>116</v>
      </c>
      <c r="AF99" s="24" t="s">
        <v>136</v>
      </c>
      <c r="AG99" s="25">
        <v>60</v>
      </c>
      <c r="AH99" s="24">
        <v>139</v>
      </c>
      <c r="AI99" s="25">
        <v>60</v>
      </c>
      <c r="AJ99" s="24">
        <v>139</v>
      </c>
      <c r="AK99" s="24" t="s">
        <v>172</v>
      </c>
      <c r="AL99" s="24" t="s">
        <v>173</v>
      </c>
      <c r="AM99" s="24"/>
      <c r="AP99" s="198"/>
      <c r="AQ99" s="198"/>
      <c r="AR99" s="198"/>
      <c r="AS99" s="198"/>
    </row>
    <row r="100" s="158" customFormat="1" ht="64" customHeight="1" spans="1:45">
      <c r="A100" s="24" t="s">
        <v>139</v>
      </c>
      <c r="B100" s="23" t="s">
        <v>140</v>
      </c>
      <c r="C100" s="25">
        <v>10190110094</v>
      </c>
      <c r="D100" s="24" t="s">
        <v>240</v>
      </c>
      <c r="E100" s="24" t="s">
        <v>337</v>
      </c>
      <c r="F100" s="24" t="s">
        <v>157</v>
      </c>
      <c r="G100" s="25" t="s">
        <v>338</v>
      </c>
      <c r="H100" s="23">
        <v>2019</v>
      </c>
      <c r="I100" s="24" t="s">
        <v>144</v>
      </c>
      <c r="J100" s="24" t="s">
        <v>339</v>
      </c>
      <c r="K100" s="23">
        <v>18091267888</v>
      </c>
      <c r="L100" s="185">
        <v>187.5</v>
      </c>
      <c r="M100" s="185"/>
      <c r="N100" s="185"/>
      <c r="O100" s="181"/>
      <c r="P100" s="181"/>
      <c r="Q100" s="181"/>
      <c r="R100" s="185">
        <v>187.5</v>
      </c>
      <c r="S100" s="90"/>
      <c r="T100" s="90"/>
      <c r="U100" s="90"/>
      <c r="V100" s="90"/>
      <c r="W100" s="90"/>
      <c r="X100" s="90"/>
      <c r="Y100" s="90"/>
      <c r="Z100" s="90"/>
      <c r="AA100" s="24" t="s">
        <v>135</v>
      </c>
      <c r="AB100" s="24" t="s">
        <v>116</v>
      </c>
      <c r="AC100" s="24" t="s">
        <v>116</v>
      </c>
      <c r="AD100" s="24" t="s">
        <v>116</v>
      </c>
      <c r="AE100" s="24" t="s">
        <v>116</v>
      </c>
      <c r="AF100" s="24" t="s">
        <v>136</v>
      </c>
      <c r="AG100" s="25">
        <v>106</v>
      </c>
      <c r="AH100" s="24">
        <v>233</v>
      </c>
      <c r="AI100" s="25">
        <v>106</v>
      </c>
      <c r="AJ100" s="24">
        <v>233</v>
      </c>
      <c r="AK100" s="24" t="s">
        <v>172</v>
      </c>
      <c r="AL100" s="24" t="s">
        <v>173</v>
      </c>
      <c r="AM100" s="24"/>
      <c r="AP100" s="198"/>
      <c r="AQ100" s="198"/>
      <c r="AR100" s="198"/>
      <c r="AS100" s="198"/>
    </row>
    <row r="101" s="158" customFormat="1" ht="200" customHeight="1" spans="1:45">
      <c r="A101" s="24" t="s">
        <v>139</v>
      </c>
      <c r="B101" s="23" t="s">
        <v>140</v>
      </c>
      <c r="C101" s="25">
        <v>10190110095</v>
      </c>
      <c r="D101" s="24" t="s">
        <v>240</v>
      </c>
      <c r="E101" s="24" t="s">
        <v>340</v>
      </c>
      <c r="F101" s="24" t="s">
        <v>341</v>
      </c>
      <c r="G101" s="25" t="s">
        <v>342</v>
      </c>
      <c r="H101" s="23">
        <v>2019</v>
      </c>
      <c r="I101" s="24" t="s">
        <v>144</v>
      </c>
      <c r="J101" s="24" t="s">
        <v>343</v>
      </c>
      <c r="K101" s="23">
        <v>13909125304</v>
      </c>
      <c r="L101" s="185">
        <v>256.113</v>
      </c>
      <c r="M101" s="185">
        <v>256.113</v>
      </c>
      <c r="N101" s="185">
        <v>256.113</v>
      </c>
      <c r="O101" s="181"/>
      <c r="P101" s="181"/>
      <c r="Q101" s="181"/>
      <c r="R101" s="185"/>
      <c r="S101" s="90"/>
      <c r="T101" s="90"/>
      <c r="U101" s="90"/>
      <c r="V101" s="90"/>
      <c r="W101" s="90"/>
      <c r="X101" s="90"/>
      <c r="Y101" s="90"/>
      <c r="Z101" s="90"/>
      <c r="AA101" s="24" t="s">
        <v>135</v>
      </c>
      <c r="AB101" s="24" t="s">
        <v>116</v>
      </c>
      <c r="AC101" s="24" t="s">
        <v>136</v>
      </c>
      <c r="AD101" s="24" t="s">
        <v>116</v>
      </c>
      <c r="AE101" s="24" t="s">
        <v>116</v>
      </c>
      <c r="AF101" s="24" t="s">
        <v>136</v>
      </c>
      <c r="AG101" s="25">
        <v>1081</v>
      </c>
      <c r="AH101" s="24">
        <v>2703</v>
      </c>
      <c r="AI101" s="25">
        <v>1081</v>
      </c>
      <c r="AJ101" s="24">
        <v>2703</v>
      </c>
      <c r="AK101" s="24" t="s">
        <v>172</v>
      </c>
      <c r="AL101" s="24" t="s">
        <v>173</v>
      </c>
      <c r="AM101" s="24"/>
      <c r="AP101" s="198"/>
      <c r="AQ101" s="198"/>
      <c r="AR101" s="198"/>
      <c r="AS101" s="198"/>
    </row>
    <row r="102" s="158" customFormat="1" ht="99" customHeight="1" spans="1:45">
      <c r="A102" s="24" t="s">
        <v>139</v>
      </c>
      <c r="B102" s="23" t="s">
        <v>140</v>
      </c>
      <c r="C102" s="25">
        <v>10190110096</v>
      </c>
      <c r="D102" s="24" t="s">
        <v>240</v>
      </c>
      <c r="E102" s="24" t="s">
        <v>344</v>
      </c>
      <c r="F102" s="24" t="s">
        <v>345</v>
      </c>
      <c r="G102" s="25" t="s">
        <v>346</v>
      </c>
      <c r="H102" s="23">
        <v>2019</v>
      </c>
      <c r="I102" s="24" t="s">
        <v>347</v>
      </c>
      <c r="J102" s="24" t="s">
        <v>145</v>
      </c>
      <c r="K102" s="23">
        <v>15109122000</v>
      </c>
      <c r="L102" s="185">
        <v>70</v>
      </c>
      <c r="M102" s="185"/>
      <c r="N102" s="185"/>
      <c r="O102" s="181"/>
      <c r="P102" s="181"/>
      <c r="Q102" s="181"/>
      <c r="R102" s="185">
        <v>70</v>
      </c>
      <c r="S102" s="90"/>
      <c r="T102" s="90"/>
      <c r="U102" s="90"/>
      <c r="V102" s="90"/>
      <c r="W102" s="90"/>
      <c r="X102" s="90"/>
      <c r="Y102" s="90"/>
      <c r="Z102" s="90"/>
      <c r="AA102" s="24" t="s">
        <v>135</v>
      </c>
      <c r="AB102" s="24" t="s">
        <v>116</v>
      </c>
      <c r="AC102" s="24" t="s">
        <v>136</v>
      </c>
      <c r="AD102" s="24" t="s">
        <v>116</v>
      </c>
      <c r="AE102" s="24" t="s">
        <v>116</v>
      </c>
      <c r="AF102" s="24" t="s">
        <v>136</v>
      </c>
      <c r="AG102" s="25">
        <v>6710</v>
      </c>
      <c r="AH102" s="24">
        <v>14668</v>
      </c>
      <c r="AI102" s="25">
        <v>6710</v>
      </c>
      <c r="AJ102" s="24">
        <v>14668</v>
      </c>
      <c r="AK102" s="24" t="s">
        <v>172</v>
      </c>
      <c r="AL102" s="24" t="s">
        <v>173</v>
      </c>
      <c r="AM102" s="24"/>
      <c r="AP102" s="198"/>
      <c r="AQ102" s="198"/>
      <c r="AR102" s="198"/>
      <c r="AS102" s="198"/>
    </row>
    <row r="103" s="158" customFormat="1" ht="87" customHeight="1" spans="1:45">
      <c r="A103" s="24" t="s">
        <v>139</v>
      </c>
      <c r="B103" s="23" t="s">
        <v>140</v>
      </c>
      <c r="C103" s="25">
        <v>10190110097</v>
      </c>
      <c r="D103" s="24" t="s">
        <v>240</v>
      </c>
      <c r="E103" s="59" t="s">
        <v>348</v>
      </c>
      <c r="F103" s="60" t="s">
        <v>153</v>
      </c>
      <c r="G103" s="24" t="s">
        <v>349</v>
      </c>
      <c r="H103" s="23">
        <v>2019</v>
      </c>
      <c r="I103" s="24" t="s">
        <v>163</v>
      </c>
      <c r="J103" s="24" t="s">
        <v>164</v>
      </c>
      <c r="K103" s="23" t="s">
        <v>167</v>
      </c>
      <c r="L103" s="184">
        <v>21</v>
      </c>
      <c r="M103" s="184">
        <v>18</v>
      </c>
      <c r="N103" s="184">
        <v>18</v>
      </c>
      <c r="O103" s="181"/>
      <c r="P103" s="181"/>
      <c r="Q103" s="181"/>
      <c r="R103" s="181">
        <v>3</v>
      </c>
      <c r="S103" s="90"/>
      <c r="T103" s="90"/>
      <c r="U103" s="90"/>
      <c r="V103" s="90"/>
      <c r="W103" s="90"/>
      <c r="X103" s="90"/>
      <c r="Y103" s="90"/>
      <c r="Z103" s="90"/>
      <c r="AA103" s="24" t="s">
        <v>135</v>
      </c>
      <c r="AB103" s="24" t="s">
        <v>116</v>
      </c>
      <c r="AC103" s="24" t="s">
        <v>116</v>
      </c>
      <c r="AD103" s="24" t="s">
        <v>116</v>
      </c>
      <c r="AE103" s="24" t="s">
        <v>116</v>
      </c>
      <c r="AF103" s="24" t="s">
        <v>136</v>
      </c>
      <c r="AG103" s="27">
        <v>44</v>
      </c>
      <c r="AH103" s="27">
        <v>120</v>
      </c>
      <c r="AI103" s="27">
        <v>135</v>
      </c>
      <c r="AJ103" s="27">
        <v>356</v>
      </c>
      <c r="AK103" s="62" t="s">
        <v>172</v>
      </c>
      <c r="AL103" s="24" t="s">
        <v>168</v>
      </c>
      <c r="AM103" s="24"/>
      <c r="AP103" s="198"/>
      <c r="AQ103" s="198"/>
      <c r="AR103" s="198"/>
      <c r="AS103" s="198"/>
    </row>
    <row r="104" s="158" customFormat="1" ht="87" customHeight="1" spans="1:45">
      <c r="A104" s="24" t="s">
        <v>139</v>
      </c>
      <c r="B104" s="23" t="s">
        <v>140</v>
      </c>
      <c r="C104" s="25">
        <v>10190110098</v>
      </c>
      <c r="D104" s="24" t="s">
        <v>240</v>
      </c>
      <c r="E104" s="59" t="s">
        <v>350</v>
      </c>
      <c r="F104" s="60" t="s">
        <v>153</v>
      </c>
      <c r="G104" s="24" t="s">
        <v>351</v>
      </c>
      <c r="H104" s="23">
        <v>2019</v>
      </c>
      <c r="I104" s="24" t="s">
        <v>163</v>
      </c>
      <c r="J104" s="24" t="s">
        <v>164</v>
      </c>
      <c r="K104" s="23" t="s">
        <v>167</v>
      </c>
      <c r="L104" s="184">
        <v>14.7</v>
      </c>
      <c r="M104" s="181">
        <v>3.04</v>
      </c>
      <c r="N104" s="184"/>
      <c r="O104" s="181"/>
      <c r="P104" s="181">
        <v>3.04</v>
      </c>
      <c r="Q104" s="181"/>
      <c r="R104" s="181">
        <v>11.66</v>
      </c>
      <c r="S104" s="90"/>
      <c r="T104" s="90"/>
      <c r="U104" s="90"/>
      <c r="V104" s="90"/>
      <c r="W104" s="90"/>
      <c r="X104" s="90"/>
      <c r="Y104" s="90"/>
      <c r="Z104" s="90"/>
      <c r="AA104" s="24" t="s">
        <v>135</v>
      </c>
      <c r="AB104" s="24" t="s">
        <v>116</v>
      </c>
      <c r="AC104" s="24" t="s">
        <v>116</v>
      </c>
      <c r="AD104" s="24" t="s">
        <v>116</v>
      </c>
      <c r="AE104" s="24" t="s">
        <v>116</v>
      </c>
      <c r="AF104" s="24" t="s">
        <v>136</v>
      </c>
      <c r="AG104" s="27">
        <v>97</v>
      </c>
      <c r="AH104" s="27">
        <v>200</v>
      </c>
      <c r="AI104" s="27">
        <v>285</v>
      </c>
      <c r="AJ104" s="27">
        <v>623</v>
      </c>
      <c r="AK104" s="62" t="s">
        <v>172</v>
      </c>
      <c r="AL104" s="24" t="s">
        <v>168</v>
      </c>
      <c r="AM104" s="24"/>
      <c r="AP104" s="198"/>
      <c r="AQ104" s="198"/>
      <c r="AR104" s="198"/>
      <c r="AS104" s="198"/>
    </row>
    <row r="105" s="158" customFormat="1" ht="92" customHeight="1" spans="1:45">
      <c r="A105" s="24" t="s">
        <v>139</v>
      </c>
      <c r="B105" s="23" t="s">
        <v>140</v>
      </c>
      <c r="C105" s="25">
        <v>10190110099</v>
      </c>
      <c r="D105" s="24" t="s">
        <v>240</v>
      </c>
      <c r="E105" s="59" t="s">
        <v>352</v>
      </c>
      <c r="F105" s="60" t="s">
        <v>153</v>
      </c>
      <c r="G105" s="24" t="s">
        <v>214</v>
      </c>
      <c r="H105" s="23">
        <v>2019</v>
      </c>
      <c r="I105" s="24" t="s">
        <v>163</v>
      </c>
      <c r="J105" s="24" t="s">
        <v>164</v>
      </c>
      <c r="K105" s="23" t="s">
        <v>167</v>
      </c>
      <c r="L105" s="184">
        <v>3.85</v>
      </c>
      <c r="M105" s="181"/>
      <c r="N105" s="181"/>
      <c r="O105" s="181"/>
      <c r="P105" s="181"/>
      <c r="Q105" s="181"/>
      <c r="R105" s="184">
        <v>3.85</v>
      </c>
      <c r="S105" s="90"/>
      <c r="T105" s="90"/>
      <c r="U105" s="90"/>
      <c r="V105" s="90"/>
      <c r="W105" s="90"/>
      <c r="X105" s="90"/>
      <c r="Y105" s="90"/>
      <c r="Z105" s="90"/>
      <c r="AA105" s="24" t="s">
        <v>135</v>
      </c>
      <c r="AB105" s="24" t="s">
        <v>116</v>
      </c>
      <c r="AC105" s="24" t="s">
        <v>116</v>
      </c>
      <c r="AD105" s="24" t="s">
        <v>116</v>
      </c>
      <c r="AE105" s="24" t="s">
        <v>116</v>
      </c>
      <c r="AF105" s="24" t="s">
        <v>136</v>
      </c>
      <c r="AG105" s="27">
        <v>48</v>
      </c>
      <c r="AH105" s="27">
        <v>110</v>
      </c>
      <c r="AI105" s="27">
        <v>135</v>
      </c>
      <c r="AJ105" s="27">
        <v>365</v>
      </c>
      <c r="AK105" s="62" t="s">
        <v>172</v>
      </c>
      <c r="AL105" s="24" t="s">
        <v>168</v>
      </c>
      <c r="AM105" s="24"/>
      <c r="AP105" s="198"/>
      <c r="AQ105" s="198"/>
      <c r="AR105" s="198"/>
      <c r="AS105" s="198"/>
    </row>
    <row r="106" s="158" customFormat="1" ht="92" customHeight="1" spans="1:45">
      <c r="A106" s="24" t="s">
        <v>139</v>
      </c>
      <c r="B106" s="23" t="s">
        <v>140</v>
      </c>
      <c r="C106" s="25">
        <v>10190110100</v>
      </c>
      <c r="D106" s="24" t="s">
        <v>240</v>
      </c>
      <c r="E106" s="59" t="s">
        <v>353</v>
      </c>
      <c r="F106" s="60" t="s">
        <v>153</v>
      </c>
      <c r="G106" s="24" t="s">
        <v>354</v>
      </c>
      <c r="H106" s="23">
        <v>2019</v>
      </c>
      <c r="I106" s="24" t="s">
        <v>163</v>
      </c>
      <c r="J106" s="24" t="s">
        <v>164</v>
      </c>
      <c r="K106" s="23" t="s">
        <v>167</v>
      </c>
      <c r="L106" s="184">
        <v>7</v>
      </c>
      <c r="M106" s="184"/>
      <c r="N106" s="181"/>
      <c r="O106" s="181"/>
      <c r="P106" s="181"/>
      <c r="Q106" s="181"/>
      <c r="R106" s="184">
        <v>7</v>
      </c>
      <c r="S106" s="90"/>
      <c r="T106" s="90"/>
      <c r="U106" s="90"/>
      <c r="V106" s="90"/>
      <c r="W106" s="90"/>
      <c r="X106" s="90"/>
      <c r="Y106" s="90"/>
      <c r="Z106" s="90"/>
      <c r="AA106" s="24" t="s">
        <v>135</v>
      </c>
      <c r="AB106" s="24" t="s">
        <v>116</v>
      </c>
      <c r="AC106" s="24" t="s">
        <v>116</v>
      </c>
      <c r="AD106" s="24" t="s">
        <v>116</v>
      </c>
      <c r="AE106" s="24" t="s">
        <v>116</v>
      </c>
      <c r="AF106" s="24" t="s">
        <v>136</v>
      </c>
      <c r="AG106" s="27">
        <v>86</v>
      </c>
      <c r="AH106" s="27">
        <v>175</v>
      </c>
      <c r="AI106" s="27">
        <v>350</v>
      </c>
      <c r="AJ106" s="27">
        <v>580</v>
      </c>
      <c r="AK106" s="62" t="s">
        <v>172</v>
      </c>
      <c r="AL106" s="24" t="s">
        <v>168</v>
      </c>
      <c r="AM106" s="24"/>
      <c r="AP106" s="198"/>
      <c r="AQ106" s="198"/>
      <c r="AR106" s="198"/>
      <c r="AS106" s="198"/>
    </row>
    <row r="107" s="158" customFormat="1" ht="92" customHeight="1" spans="1:45">
      <c r="A107" s="24" t="s">
        <v>139</v>
      </c>
      <c r="B107" s="23" t="s">
        <v>140</v>
      </c>
      <c r="C107" s="25">
        <v>10190110101</v>
      </c>
      <c r="D107" s="24" t="s">
        <v>240</v>
      </c>
      <c r="E107" s="59" t="s">
        <v>355</v>
      </c>
      <c r="F107" s="60" t="s">
        <v>151</v>
      </c>
      <c r="G107" s="24" t="s">
        <v>268</v>
      </c>
      <c r="H107" s="23">
        <v>2019</v>
      </c>
      <c r="I107" s="24" t="s">
        <v>163</v>
      </c>
      <c r="J107" s="24" t="s">
        <v>164</v>
      </c>
      <c r="K107" s="23" t="s">
        <v>167</v>
      </c>
      <c r="L107" s="184">
        <v>3.5</v>
      </c>
      <c r="M107" s="184"/>
      <c r="N107" s="181"/>
      <c r="O107" s="181"/>
      <c r="P107" s="181"/>
      <c r="Q107" s="181"/>
      <c r="R107" s="184">
        <v>3.5</v>
      </c>
      <c r="S107" s="90"/>
      <c r="T107" s="90"/>
      <c r="U107" s="90"/>
      <c r="V107" s="90"/>
      <c r="W107" s="90"/>
      <c r="X107" s="90"/>
      <c r="Y107" s="90"/>
      <c r="Z107" s="90"/>
      <c r="AA107" s="24" t="s">
        <v>135</v>
      </c>
      <c r="AB107" s="24" t="s">
        <v>116</v>
      </c>
      <c r="AC107" s="24" t="s">
        <v>116</v>
      </c>
      <c r="AD107" s="24" t="s">
        <v>116</v>
      </c>
      <c r="AE107" s="24" t="s">
        <v>116</v>
      </c>
      <c r="AF107" s="24" t="s">
        <v>136</v>
      </c>
      <c r="AG107" s="27">
        <v>25</v>
      </c>
      <c r="AH107" s="27">
        <v>55</v>
      </c>
      <c r="AI107" s="27">
        <v>70</v>
      </c>
      <c r="AJ107" s="27">
        <v>145</v>
      </c>
      <c r="AK107" s="62" t="s">
        <v>172</v>
      </c>
      <c r="AL107" s="24" t="s">
        <v>168</v>
      </c>
      <c r="AM107" s="24"/>
      <c r="AP107" s="198"/>
      <c r="AQ107" s="198"/>
      <c r="AR107" s="198"/>
      <c r="AS107" s="198"/>
    </row>
    <row r="108" s="158" customFormat="1" ht="92" customHeight="1" spans="1:45">
      <c r="A108" s="24" t="s">
        <v>139</v>
      </c>
      <c r="B108" s="23" t="s">
        <v>140</v>
      </c>
      <c r="C108" s="25">
        <v>10190110102</v>
      </c>
      <c r="D108" s="24" t="s">
        <v>240</v>
      </c>
      <c r="E108" s="59" t="s">
        <v>356</v>
      </c>
      <c r="F108" s="60" t="s">
        <v>149</v>
      </c>
      <c r="G108" s="24" t="s">
        <v>277</v>
      </c>
      <c r="H108" s="23">
        <v>2019</v>
      </c>
      <c r="I108" s="24" t="s">
        <v>163</v>
      </c>
      <c r="J108" s="24" t="s">
        <v>164</v>
      </c>
      <c r="K108" s="23" t="s">
        <v>167</v>
      </c>
      <c r="L108" s="184">
        <v>24.43</v>
      </c>
      <c r="M108" s="184"/>
      <c r="N108" s="181"/>
      <c r="O108" s="181"/>
      <c r="P108" s="181"/>
      <c r="Q108" s="181"/>
      <c r="R108" s="184">
        <v>24.43</v>
      </c>
      <c r="S108" s="90"/>
      <c r="T108" s="90"/>
      <c r="U108" s="90"/>
      <c r="V108" s="90"/>
      <c r="W108" s="90"/>
      <c r="X108" s="90"/>
      <c r="Y108" s="90"/>
      <c r="Z108" s="90"/>
      <c r="AA108" s="24" t="s">
        <v>135</v>
      </c>
      <c r="AB108" s="24" t="s">
        <v>116</v>
      </c>
      <c r="AC108" s="24" t="s">
        <v>116</v>
      </c>
      <c r="AD108" s="24" t="s">
        <v>116</v>
      </c>
      <c r="AE108" s="24" t="s">
        <v>116</v>
      </c>
      <c r="AF108" s="24" t="s">
        <v>136</v>
      </c>
      <c r="AG108" s="27">
        <v>81</v>
      </c>
      <c r="AH108" s="27">
        <v>180</v>
      </c>
      <c r="AI108" s="27">
        <v>215</v>
      </c>
      <c r="AJ108" s="27">
        <v>425</v>
      </c>
      <c r="AK108" s="62" t="s">
        <v>172</v>
      </c>
      <c r="AL108" s="24" t="s">
        <v>168</v>
      </c>
      <c r="AM108" s="24"/>
      <c r="AP108" s="198"/>
      <c r="AQ108" s="198"/>
      <c r="AR108" s="198"/>
      <c r="AS108" s="198"/>
    </row>
    <row r="109" s="158" customFormat="1" ht="76" customHeight="1" spans="1:45">
      <c r="A109" s="24" t="s">
        <v>139</v>
      </c>
      <c r="B109" s="23" t="s">
        <v>140</v>
      </c>
      <c r="C109" s="25">
        <v>10190110103</v>
      </c>
      <c r="D109" s="24" t="s">
        <v>240</v>
      </c>
      <c r="E109" s="59" t="s">
        <v>357</v>
      </c>
      <c r="F109" s="60" t="s">
        <v>149</v>
      </c>
      <c r="G109" s="24" t="s">
        <v>358</v>
      </c>
      <c r="H109" s="23">
        <v>2019</v>
      </c>
      <c r="I109" s="24" t="s">
        <v>163</v>
      </c>
      <c r="J109" s="24" t="s">
        <v>164</v>
      </c>
      <c r="K109" s="23" t="s">
        <v>167</v>
      </c>
      <c r="L109" s="184">
        <v>24.06</v>
      </c>
      <c r="M109" s="181">
        <v>7.2</v>
      </c>
      <c r="N109" s="181">
        <v>7.2</v>
      </c>
      <c r="O109" s="181"/>
      <c r="P109" s="181"/>
      <c r="Q109" s="181"/>
      <c r="R109" s="181">
        <v>16.86</v>
      </c>
      <c r="S109" s="90"/>
      <c r="T109" s="90"/>
      <c r="U109" s="90"/>
      <c r="V109" s="90"/>
      <c r="W109" s="90"/>
      <c r="X109" s="90"/>
      <c r="Y109" s="90"/>
      <c r="Z109" s="90"/>
      <c r="AA109" s="24" t="s">
        <v>135</v>
      </c>
      <c r="AB109" s="24" t="s">
        <v>116</v>
      </c>
      <c r="AC109" s="24" t="s">
        <v>116</v>
      </c>
      <c r="AD109" s="24" t="s">
        <v>116</v>
      </c>
      <c r="AE109" s="24" t="s">
        <v>116</v>
      </c>
      <c r="AF109" s="24" t="s">
        <v>136</v>
      </c>
      <c r="AG109" s="27">
        <v>77</v>
      </c>
      <c r="AH109" s="27">
        <v>162</v>
      </c>
      <c r="AI109" s="27">
        <v>185</v>
      </c>
      <c r="AJ109" s="27">
        <v>415</v>
      </c>
      <c r="AK109" s="62" t="s">
        <v>172</v>
      </c>
      <c r="AL109" s="24" t="s">
        <v>168</v>
      </c>
      <c r="AM109" s="24"/>
      <c r="AP109" s="198"/>
      <c r="AQ109" s="198"/>
      <c r="AR109" s="198"/>
      <c r="AS109" s="198"/>
    </row>
    <row r="110" s="158" customFormat="1" ht="76" customHeight="1" spans="1:45">
      <c r="A110" s="24" t="s">
        <v>139</v>
      </c>
      <c r="B110" s="23" t="s">
        <v>140</v>
      </c>
      <c r="C110" s="25">
        <v>10190110104</v>
      </c>
      <c r="D110" s="24" t="s">
        <v>240</v>
      </c>
      <c r="E110" s="35" t="s">
        <v>359</v>
      </c>
      <c r="F110" s="60" t="s">
        <v>149</v>
      </c>
      <c r="G110" s="90" t="s">
        <v>279</v>
      </c>
      <c r="H110" s="23">
        <v>2019</v>
      </c>
      <c r="I110" s="24" t="s">
        <v>163</v>
      </c>
      <c r="J110" s="24" t="s">
        <v>164</v>
      </c>
      <c r="K110" s="23" t="s">
        <v>167</v>
      </c>
      <c r="L110" s="184">
        <v>21</v>
      </c>
      <c r="M110" s="184"/>
      <c r="N110" s="181"/>
      <c r="O110" s="181"/>
      <c r="P110" s="181"/>
      <c r="Q110" s="181"/>
      <c r="R110" s="184">
        <v>21</v>
      </c>
      <c r="S110" s="90"/>
      <c r="T110" s="90"/>
      <c r="U110" s="90"/>
      <c r="V110" s="90"/>
      <c r="W110" s="90"/>
      <c r="X110" s="90"/>
      <c r="Y110" s="90"/>
      <c r="Z110" s="90"/>
      <c r="AA110" s="24" t="s">
        <v>135</v>
      </c>
      <c r="AB110" s="24" t="s">
        <v>116</v>
      </c>
      <c r="AC110" s="24" t="s">
        <v>116</v>
      </c>
      <c r="AD110" s="24" t="s">
        <v>116</v>
      </c>
      <c r="AE110" s="24" t="s">
        <v>116</v>
      </c>
      <c r="AF110" s="24" t="s">
        <v>136</v>
      </c>
      <c r="AG110" s="27">
        <v>51</v>
      </c>
      <c r="AH110" s="27">
        <v>122</v>
      </c>
      <c r="AI110" s="27">
        <v>152</v>
      </c>
      <c r="AJ110" s="27">
        <v>326</v>
      </c>
      <c r="AK110" s="62" t="s">
        <v>172</v>
      </c>
      <c r="AL110" s="24" t="s">
        <v>168</v>
      </c>
      <c r="AM110" s="24"/>
      <c r="AP110" s="198"/>
      <c r="AQ110" s="198"/>
      <c r="AR110" s="198"/>
      <c r="AS110" s="198"/>
    </row>
    <row r="111" s="158" customFormat="1" ht="76" customHeight="1" spans="1:45">
      <c r="A111" s="24" t="s">
        <v>139</v>
      </c>
      <c r="B111" s="23" t="s">
        <v>140</v>
      </c>
      <c r="C111" s="25">
        <v>10190110105</v>
      </c>
      <c r="D111" s="24" t="s">
        <v>240</v>
      </c>
      <c r="E111" s="59" t="s">
        <v>359</v>
      </c>
      <c r="F111" s="60" t="s">
        <v>149</v>
      </c>
      <c r="G111" s="24" t="s">
        <v>360</v>
      </c>
      <c r="H111" s="23">
        <v>2019</v>
      </c>
      <c r="I111" s="24" t="s">
        <v>163</v>
      </c>
      <c r="J111" s="24" t="s">
        <v>164</v>
      </c>
      <c r="K111" s="23" t="s">
        <v>167</v>
      </c>
      <c r="L111" s="184">
        <v>21</v>
      </c>
      <c r="M111" s="184"/>
      <c r="N111" s="181"/>
      <c r="O111" s="181"/>
      <c r="P111" s="181"/>
      <c r="Q111" s="181"/>
      <c r="R111" s="184">
        <v>21</v>
      </c>
      <c r="S111" s="90"/>
      <c r="T111" s="90"/>
      <c r="U111" s="90"/>
      <c r="V111" s="90"/>
      <c r="W111" s="90"/>
      <c r="X111" s="90"/>
      <c r="Y111" s="90"/>
      <c r="Z111" s="90"/>
      <c r="AA111" s="24" t="s">
        <v>135</v>
      </c>
      <c r="AB111" s="24" t="s">
        <v>116</v>
      </c>
      <c r="AC111" s="24" t="s">
        <v>116</v>
      </c>
      <c r="AD111" s="24" t="s">
        <v>116</v>
      </c>
      <c r="AE111" s="24" t="s">
        <v>116</v>
      </c>
      <c r="AF111" s="24" t="s">
        <v>136</v>
      </c>
      <c r="AG111" s="27">
        <v>24</v>
      </c>
      <c r="AH111" s="27">
        <v>52</v>
      </c>
      <c r="AI111" s="27">
        <v>65</v>
      </c>
      <c r="AJ111" s="27">
        <v>134</v>
      </c>
      <c r="AK111" s="62" t="s">
        <v>172</v>
      </c>
      <c r="AL111" s="24" t="s">
        <v>168</v>
      </c>
      <c r="AM111" s="24"/>
      <c r="AP111" s="198"/>
      <c r="AQ111" s="198"/>
      <c r="AR111" s="198"/>
      <c r="AS111" s="198"/>
    </row>
    <row r="112" s="158" customFormat="1" ht="76" customHeight="1" spans="1:45">
      <c r="A112" s="24" t="s">
        <v>139</v>
      </c>
      <c r="B112" s="23" t="s">
        <v>140</v>
      </c>
      <c r="C112" s="25">
        <v>10190110106</v>
      </c>
      <c r="D112" s="24" t="s">
        <v>240</v>
      </c>
      <c r="E112" s="59" t="s">
        <v>361</v>
      </c>
      <c r="F112" s="60" t="s">
        <v>149</v>
      </c>
      <c r="G112" s="24" t="s">
        <v>362</v>
      </c>
      <c r="H112" s="23">
        <v>2019</v>
      </c>
      <c r="I112" s="24" t="s">
        <v>163</v>
      </c>
      <c r="J112" s="24" t="s">
        <v>164</v>
      </c>
      <c r="K112" s="23" t="s">
        <v>167</v>
      </c>
      <c r="L112" s="184">
        <v>25</v>
      </c>
      <c r="M112" s="184"/>
      <c r="N112" s="181"/>
      <c r="O112" s="181"/>
      <c r="P112" s="181"/>
      <c r="Q112" s="181"/>
      <c r="R112" s="184">
        <v>25</v>
      </c>
      <c r="S112" s="90"/>
      <c r="T112" s="90"/>
      <c r="U112" s="90"/>
      <c r="V112" s="90"/>
      <c r="W112" s="90"/>
      <c r="X112" s="90"/>
      <c r="Y112" s="90"/>
      <c r="Z112" s="90"/>
      <c r="AA112" s="24" t="s">
        <v>135</v>
      </c>
      <c r="AB112" s="24" t="s">
        <v>116</v>
      </c>
      <c r="AC112" s="24" t="s">
        <v>116</v>
      </c>
      <c r="AD112" s="24" t="s">
        <v>116</v>
      </c>
      <c r="AE112" s="24" t="s">
        <v>116</v>
      </c>
      <c r="AF112" s="24" t="s">
        <v>136</v>
      </c>
      <c r="AG112" s="27">
        <v>67</v>
      </c>
      <c r="AH112" s="27">
        <v>138</v>
      </c>
      <c r="AI112" s="27">
        <v>172</v>
      </c>
      <c r="AJ112" s="27">
        <v>348</v>
      </c>
      <c r="AK112" s="62" t="s">
        <v>172</v>
      </c>
      <c r="AL112" s="24" t="s">
        <v>168</v>
      </c>
      <c r="AM112" s="24"/>
      <c r="AP112" s="198"/>
      <c r="AQ112" s="198"/>
      <c r="AR112" s="198"/>
      <c r="AS112" s="198"/>
    </row>
    <row r="113" s="158" customFormat="1" ht="76" customHeight="1" spans="1:45">
      <c r="A113" s="24" t="s">
        <v>139</v>
      </c>
      <c r="B113" s="23" t="s">
        <v>140</v>
      </c>
      <c r="C113" s="25">
        <v>10190110107</v>
      </c>
      <c r="D113" s="24" t="s">
        <v>240</v>
      </c>
      <c r="E113" s="59" t="s">
        <v>363</v>
      </c>
      <c r="F113" s="60" t="s">
        <v>149</v>
      </c>
      <c r="G113" s="24" t="s">
        <v>296</v>
      </c>
      <c r="H113" s="23">
        <v>2019</v>
      </c>
      <c r="I113" s="24" t="s">
        <v>163</v>
      </c>
      <c r="J113" s="24" t="s">
        <v>164</v>
      </c>
      <c r="K113" s="23" t="s">
        <v>167</v>
      </c>
      <c r="L113" s="184">
        <f>44*600/10000</f>
        <v>2.64</v>
      </c>
      <c r="M113" s="184"/>
      <c r="N113" s="181"/>
      <c r="O113" s="181"/>
      <c r="P113" s="181"/>
      <c r="Q113" s="181"/>
      <c r="R113" s="184">
        <f>44*600/10000</f>
        <v>2.64</v>
      </c>
      <c r="S113" s="90"/>
      <c r="T113" s="90"/>
      <c r="U113" s="90"/>
      <c r="V113" s="90"/>
      <c r="W113" s="90"/>
      <c r="X113" s="90"/>
      <c r="Y113" s="90"/>
      <c r="Z113" s="90"/>
      <c r="AA113" s="24" t="s">
        <v>135</v>
      </c>
      <c r="AB113" s="24" t="s">
        <v>116</v>
      </c>
      <c r="AC113" s="24" t="s">
        <v>116</v>
      </c>
      <c r="AD113" s="24" t="s">
        <v>116</v>
      </c>
      <c r="AE113" s="24" t="s">
        <v>116</v>
      </c>
      <c r="AF113" s="24" t="s">
        <v>136</v>
      </c>
      <c r="AG113" s="27">
        <v>67</v>
      </c>
      <c r="AH113" s="27">
        <v>138</v>
      </c>
      <c r="AI113" s="27">
        <v>182</v>
      </c>
      <c r="AJ113" s="27">
        <v>348</v>
      </c>
      <c r="AK113" s="62" t="s">
        <v>172</v>
      </c>
      <c r="AL113" s="24" t="s">
        <v>168</v>
      </c>
      <c r="AM113" s="24"/>
      <c r="AP113" s="198"/>
      <c r="AQ113" s="198"/>
      <c r="AR113" s="198"/>
      <c r="AS113" s="198"/>
    </row>
    <row r="114" s="158" customFormat="1" ht="76" customHeight="1" spans="1:45">
      <c r="A114" s="24" t="s">
        <v>139</v>
      </c>
      <c r="B114" s="23" t="s">
        <v>140</v>
      </c>
      <c r="C114" s="25">
        <v>10190110108</v>
      </c>
      <c r="D114" s="24" t="s">
        <v>240</v>
      </c>
      <c r="E114" s="59" t="s">
        <v>364</v>
      </c>
      <c r="F114" s="61" t="s">
        <v>143</v>
      </c>
      <c r="G114" s="24" t="s">
        <v>365</v>
      </c>
      <c r="H114" s="23">
        <v>2019</v>
      </c>
      <c r="I114" s="24" t="s">
        <v>163</v>
      </c>
      <c r="J114" s="24" t="s">
        <v>164</v>
      </c>
      <c r="K114" s="23" t="s">
        <v>167</v>
      </c>
      <c r="L114" s="184">
        <v>42</v>
      </c>
      <c r="M114" s="184"/>
      <c r="N114" s="181"/>
      <c r="O114" s="181"/>
      <c r="P114" s="181"/>
      <c r="Q114" s="181"/>
      <c r="R114" s="184">
        <v>42</v>
      </c>
      <c r="S114" s="90"/>
      <c r="T114" s="90"/>
      <c r="U114" s="90"/>
      <c r="V114" s="90"/>
      <c r="W114" s="90"/>
      <c r="X114" s="90"/>
      <c r="Y114" s="90"/>
      <c r="Z114" s="90"/>
      <c r="AA114" s="24" t="s">
        <v>135</v>
      </c>
      <c r="AB114" s="24" t="s">
        <v>116</v>
      </c>
      <c r="AC114" s="24" t="s">
        <v>116</v>
      </c>
      <c r="AD114" s="24" t="s">
        <v>116</v>
      </c>
      <c r="AE114" s="24" t="s">
        <v>116</v>
      </c>
      <c r="AF114" s="24" t="s">
        <v>136</v>
      </c>
      <c r="AG114" s="27">
        <v>85</v>
      </c>
      <c r="AH114" s="27">
        <v>175</v>
      </c>
      <c r="AI114" s="27">
        <v>206</v>
      </c>
      <c r="AJ114" s="27">
        <v>426</v>
      </c>
      <c r="AK114" s="62" t="s">
        <v>172</v>
      </c>
      <c r="AL114" s="24" t="s">
        <v>168</v>
      </c>
      <c r="AM114" s="24"/>
      <c r="AP114" s="198"/>
      <c r="AQ114" s="198"/>
      <c r="AR114" s="198"/>
      <c r="AS114" s="198"/>
    </row>
    <row r="115" s="158" customFormat="1" ht="76" customHeight="1" spans="1:45">
      <c r="A115" s="24" t="s">
        <v>139</v>
      </c>
      <c r="B115" s="23" t="s">
        <v>140</v>
      </c>
      <c r="C115" s="25">
        <v>10190110109</v>
      </c>
      <c r="D115" s="24" t="s">
        <v>240</v>
      </c>
      <c r="E115" s="59" t="s">
        <v>366</v>
      </c>
      <c r="F115" s="61" t="s">
        <v>143</v>
      </c>
      <c r="G115" s="24" t="s">
        <v>367</v>
      </c>
      <c r="H115" s="23">
        <v>2019</v>
      </c>
      <c r="I115" s="24" t="s">
        <v>163</v>
      </c>
      <c r="J115" s="24" t="s">
        <v>164</v>
      </c>
      <c r="K115" s="23" t="s">
        <v>167</v>
      </c>
      <c r="L115" s="184">
        <v>30</v>
      </c>
      <c r="M115" s="181">
        <v>24</v>
      </c>
      <c r="N115" s="184"/>
      <c r="O115" s="181"/>
      <c r="P115" s="181">
        <v>24</v>
      </c>
      <c r="Q115" s="181"/>
      <c r="R115" s="181">
        <v>6</v>
      </c>
      <c r="S115" s="90"/>
      <c r="T115" s="90"/>
      <c r="U115" s="90"/>
      <c r="V115" s="90"/>
      <c r="W115" s="90"/>
      <c r="X115" s="90"/>
      <c r="Y115" s="90"/>
      <c r="Z115" s="90"/>
      <c r="AA115" s="24" t="s">
        <v>135</v>
      </c>
      <c r="AB115" s="24" t="s">
        <v>116</v>
      </c>
      <c r="AC115" s="24" t="s">
        <v>116</v>
      </c>
      <c r="AD115" s="24" t="s">
        <v>116</v>
      </c>
      <c r="AE115" s="24" t="s">
        <v>116</v>
      </c>
      <c r="AF115" s="24" t="s">
        <v>136</v>
      </c>
      <c r="AG115" s="27">
        <v>18</v>
      </c>
      <c r="AH115" s="27">
        <v>40</v>
      </c>
      <c r="AI115" s="27">
        <v>48</v>
      </c>
      <c r="AJ115" s="27">
        <v>95</v>
      </c>
      <c r="AK115" s="62" t="s">
        <v>172</v>
      </c>
      <c r="AL115" s="24" t="s">
        <v>168</v>
      </c>
      <c r="AM115" s="24"/>
      <c r="AP115" s="198"/>
      <c r="AQ115" s="198"/>
      <c r="AR115" s="198"/>
      <c r="AS115" s="198"/>
    </row>
    <row r="116" s="158" customFormat="1" ht="76" customHeight="1" spans="1:45">
      <c r="A116" s="24" t="s">
        <v>139</v>
      </c>
      <c r="B116" s="23" t="s">
        <v>140</v>
      </c>
      <c r="C116" s="25">
        <v>10190110110</v>
      </c>
      <c r="D116" s="24" t="s">
        <v>240</v>
      </c>
      <c r="E116" s="59" t="s">
        <v>368</v>
      </c>
      <c r="F116" s="61" t="s">
        <v>143</v>
      </c>
      <c r="G116" s="24" t="s">
        <v>369</v>
      </c>
      <c r="H116" s="23">
        <v>2019</v>
      </c>
      <c r="I116" s="24" t="s">
        <v>163</v>
      </c>
      <c r="J116" s="24" t="s">
        <v>164</v>
      </c>
      <c r="K116" s="23" t="s">
        <v>167</v>
      </c>
      <c r="L116" s="184">
        <v>23.52</v>
      </c>
      <c r="M116" s="181">
        <v>14.16</v>
      </c>
      <c r="N116" s="184"/>
      <c r="O116" s="181"/>
      <c r="P116" s="181">
        <v>14.16</v>
      </c>
      <c r="Q116" s="181"/>
      <c r="R116" s="181">
        <v>9.36</v>
      </c>
      <c r="S116" s="90"/>
      <c r="T116" s="90"/>
      <c r="U116" s="90"/>
      <c r="V116" s="90"/>
      <c r="W116" s="90"/>
      <c r="X116" s="90"/>
      <c r="Y116" s="90"/>
      <c r="Z116" s="90"/>
      <c r="AA116" s="24" t="s">
        <v>135</v>
      </c>
      <c r="AB116" s="24" t="s">
        <v>116</v>
      </c>
      <c r="AC116" s="24" t="s">
        <v>116</v>
      </c>
      <c r="AD116" s="24" t="s">
        <v>116</v>
      </c>
      <c r="AE116" s="24" t="s">
        <v>116</v>
      </c>
      <c r="AF116" s="24" t="s">
        <v>136</v>
      </c>
      <c r="AG116" s="27">
        <v>97</v>
      </c>
      <c r="AH116" s="27">
        <v>200</v>
      </c>
      <c r="AI116" s="27">
        <v>195</v>
      </c>
      <c r="AJ116" s="27">
        <v>416</v>
      </c>
      <c r="AK116" s="62" t="s">
        <v>172</v>
      </c>
      <c r="AL116" s="24" t="s">
        <v>168</v>
      </c>
      <c r="AM116" s="24"/>
      <c r="AP116" s="198"/>
      <c r="AQ116" s="198"/>
      <c r="AR116" s="198"/>
      <c r="AS116" s="198"/>
    </row>
    <row r="117" s="158" customFormat="1" ht="76" customHeight="1" spans="1:45">
      <c r="A117" s="24" t="s">
        <v>139</v>
      </c>
      <c r="B117" s="23" t="s">
        <v>140</v>
      </c>
      <c r="C117" s="25">
        <v>10190110111</v>
      </c>
      <c r="D117" s="24" t="s">
        <v>240</v>
      </c>
      <c r="E117" s="59" t="s">
        <v>364</v>
      </c>
      <c r="F117" s="61" t="s">
        <v>143</v>
      </c>
      <c r="G117" s="24" t="s">
        <v>300</v>
      </c>
      <c r="H117" s="23">
        <v>2019</v>
      </c>
      <c r="I117" s="24" t="s">
        <v>163</v>
      </c>
      <c r="J117" s="24" t="s">
        <v>164</v>
      </c>
      <c r="K117" s="23" t="s">
        <v>167</v>
      </c>
      <c r="L117" s="184">
        <v>42</v>
      </c>
      <c r="M117" s="181">
        <v>20</v>
      </c>
      <c r="N117" s="184"/>
      <c r="O117" s="181"/>
      <c r="P117" s="181">
        <v>20</v>
      </c>
      <c r="Q117" s="181"/>
      <c r="R117" s="181">
        <v>22</v>
      </c>
      <c r="S117" s="90"/>
      <c r="T117" s="90"/>
      <c r="U117" s="90"/>
      <c r="V117" s="90"/>
      <c r="W117" s="90"/>
      <c r="X117" s="90"/>
      <c r="Y117" s="90"/>
      <c r="Z117" s="90"/>
      <c r="AA117" s="24" t="s">
        <v>135</v>
      </c>
      <c r="AB117" s="24" t="s">
        <v>116</v>
      </c>
      <c r="AC117" s="24" t="s">
        <v>116</v>
      </c>
      <c r="AD117" s="24" t="s">
        <v>116</v>
      </c>
      <c r="AE117" s="24" t="s">
        <v>116</v>
      </c>
      <c r="AF117" s="24" t="s">
        <v>136</v>
      </c>
      <c r="AG117" s="27">
        <v>97</v>
      </c>
      <c r="AH117" s="27">
        <v>210</v>
      </c>
      <c r="AI117" s="27">
        <v>290</v>
      </c>
      <c r="AJ117" s="27">
        <v>556</v>
      </c>
      <c r="AK117" s="62" t="s">
        <v>172</v>
      </c>
      <c r="AL117" s="24" t="s">
        <v>168</v>
      </c>
      <c r="AM117" s="24"/>
      <c r="AP117" s="198"/>
      <c r="AQ117" s="198"/>
      <c r="AR117" s="198"/>
      <c r="AS117" s="198"/>
    </row>
    <row r="118" s="158" customFormat="1" ht="76" customHeight="1" spans="1:45">
      <c r="A118" s="24" t="s">
        <v>139</v>
      </c>
      <c r="B118" s="23" t="s">
        <v>140</v>
      </c>
      <c r="C118" s="25">
        <v>10190110112</v>
      </c>
      <c r="D118" s="24" t="s">
        <v>240</v>
      </c>
      <c r="E118" s="59" t="s">
        <v>370</v>
      </c>
      <c r="F118" s="61" t="s">
        <v>143</v>
      </c>
      <c r="G118" s="24" t="s">
        <v>371</v>
      </c>
      <c r="H118" s="23">
        <v>2019</v>
      </c>
      <c r="I118" s="24" t="s">
        <v>163</v>
      </c>
      <c r="J118" s="24" t="s">
        <v>164</v>
      </c>
      <c r="K118" s="23" t="s">
        <v>167</v>
      </c>
      <c r="L118" s="184">
        <v>36</v>
      </c>
      <c r="M118" s="184">
        <v>24</v>
      </c>
      <c r="N118" s="181"/>
      <c r="O118" s="181"/>
      <c r="P118" s="181">
        <v>24</v>
      </c>
      <c r="Q118" s="181"/>
      <c r="R118" s="181">
        <v>12</v>
      </c>
      <c r="S118" s="90"/>
      <c r="T118" s="90"/>
      <c r="U118" s="90"/>
      <c r="V118" s="90"/>
      <c r="W118" s="90"/>
      <c r="X118" s="90"/>
      <c r="Y118" s="90"/>
      <c r="Z118" s="90"/>
      <c r="AA118" s="24" t="s">
        <v>135</v>
      </c>
      <c r="AB118" s="24" t="s">
        <v>116</v>
      </c>
      <c r="AC118" s="24" t="s">
        <v>116</v>
      </c>
      <c r="AD118" s="24" t="s">
        <v>116</v>
      </c>
      <c r="AE118" s="24" t="s">
        <v>116</v>
      </c>
      <c r="AF118" s="24" t="s">
        <v>136</v>
      </c>
      <c r="AG118" s="27">
        <v>58</v>
      </c>
      <c r="AH118" s="27">
        <v>130</v>
      </c>
      <c r="AI118" s="27">
        <v>165</v>
      </c>
      <c r="AJ118" s="27">
        <v>318</v>
      </c>
      <c r="AK118" s="62" t="s">
        <v>172</v>
      </c>
      <c r="AL118" s="24" t="s">
        <v>168</v>
      </c>
      <c r="AM118" s="24"/>
      <c r="AP118" s="198"/>
      <c r="AQ118" s="198"/>
      <c r="AR118" s="198"/>
      <c r="AS118" s="198"/>
    </row>
    <row r="119" s="158" customFormat="1" ht="76" customHeight="1" spans="1:45">
      <c r="A119" s="24" t="s">
        <v>139</v>
      </c>
      <c r="B119" s="23" t="s">
        <v>140</v>
      </c>
      <c r="C119" s="25">
        <v>10190110113</v>
      </c>
      <c r="D119" s="24" t="s">
        <v>240</v>
      </c>
      <c r="E119" s="59" t="s">
        <v>372</v>
      </c>
      <c r="F119" s="61" t="s">
        <v>143</v>
      </c>
      <c r="G119" s="24" t="s">
        <v>373</v>
      </c>
      <c r="H119" s="23">
        <v>2019</v>
      </c>
      <c r="I119" s="24" t="s">
        <v>163</v>
      </c>
      <c r="J119" s="24" t="s">
        <v>164</v>
      </c>
      <c r="K119" s="23" t="s">
        <v>167</v>
      </c>
      <c r="L119" s="184">
        <f>300*2100/10000</f>
        <v>63</v>
      </c>
      <c r="M119" s="184">
        <v>24</v>
      </c>
      <c r="N119" s="184"/>
      <c r="O119" s="181"/>
      <c r="P119" s="181">
        <v>24</v>
      </c>
      <c r="Q119" s="181"/>
      <c r="R119" s="181">
        <v>39</v>
      </c>
      <c r="S119" s="90"/>
      <c r="T119" s="90"/>
      <c r="U119" s="90"/>
      <c r="V119" s="90"/>
      <c r="W119" s="90"/>
      <c r="X119" s="90"/>
      <c r="Y119" s="90"/>
      <c r="Z119" s="90"/>
      <c r="AA119" s="24" t="s">
        <v>135</v>
      </c>
      <c r="AB119" s="24" t="s">
        <v>116</v>
      </c>
      <c r="AC119" s="24" t="s">
        <v>116</v>
      </c>
      <c r="AD119" s="24" t="s">
        <v>116</v>
      </c>
      <c r="AE119" s="24" t="s">
        <v>116</v>
      </c>
      <c r="AF119" s="24" t="s">
        <v>136</v>
      </c>
      <c r="AG119" s="27">
        <v>69</v>
      </c>
      <c r="AH119" s="27">
        <v>145</v>
      </c>
      <c r="AI119" s="27">
        <v>186</v>
      </c>
      <c r="AJ119" s="27">
        <v>435</v>
      </c>
      <c r="AK119" s="62" t="s">
        <v>172</v>
      </c>
      <c r="AL119" s="24" t="s">
        <v>168</v>
      </c>
      <c r="AM119" s="24"/>
      <c r="AP119" s="198"/>
      <c r="AQ119" s="198"/>
      <c r="AR119" s="198"/>
      <c r="AS119" s="198"/>
    </row>
    <row r="120" s="158" customFormat="1" ht="76" customHeight="1" spans="1:45">
      <c r="A120" s="24" t="s">
        <v>139</v>
      </c>
      <c r="B120" s="23" t="s">
        <v>140</v>
      </c>
      <c r="C120" s="25">
        <v>10190110114</v>
      </c>
      <c r="D120" s="24" t="s">
        <v>240</v>
      </c>
      <c r="E120" s="59" t="s">
        <v>359</v>
      </c>
      <c r="F120" s="61" t="s">
        <v>143</v>
      </c>
      <c r="G120" s="24" t="s">
        <v>374</v>
      </c>
      <c r="H120" s="23">
        <v>2019</v>
      </c>
      <c r="I120" s="24" t="s">
        <v>163</v>
      </c>
      <c r="J120" s="24" t="s">
        <v>164</v>
      </c>
      <c r="K120" s="23" t="s">
        <v>167</v>
      </c>
      <c r="L120" s="184">
        <v>21</v>
      </c>
      <c r="M120" s="184">
        <v>12</v>
      </c>
      <c r="N120" s="184"/>
      <c r="O120" s="181"/>
      <c r="P120" s="181">
        <v>12</v>
      </c>
      <c r="Q120" s="181"/>
      <c r="R120" s="181">
        <v>9</v>
      </c>
      <c r="S120" s="90"/>
      <c r="T120" s="90"/>
      <c r="U120" s="90"/>
      <c r="V120" s="90"/>
      <c r="W120" s="90"/>
      <c r="X120" s="90"/>
      <c r="Y120" s="90"/>
      <c r="Z120" s="90"/>
      <c r="AA120" s="24" t="s">
        <v>135</v>
      </c>
      <c r="AB120" s="24" t="s">
        <v>116</v>
      </c>
      <c r="AC120" s="24" t="s">
        <v>116</v>
      </c>
      <c r="AD120" s="24" t="s">
        <v>116</v>
      </c>
      <c r="AE120" s="24" t="s">
        <v>116</v>
      </c>
      <c r="AF120" s="24" t="s">
        <v>136</v>
      </c>
      <c r="AG120" s="27">
        <v>64</v>
      </c>
      <c r="AH120" s="27">
        <v>150</v>
      </c>
      <c r="AI120" s="27">
        <v>150</v>
      </c>
      <c r="AJ120" s="27">
        <v>416</v>
      </c>
      <c r="AK120" s="62" t="s">
        <v>172</v>
      </c>
      <c r="AL120" s="24" t="s">
        <v>168</v>
      </c>
      <c r="AM120" s="24"/>
      <c r="AP120" s="198"/>
      <c r="AQ120" s="198"/>
      <c r="AR120" s="198"/>
      <c r="AS120" s="198"/>
    </row>
    <row r="121" s="158" customFormat="1" ht="76" customHeight="1" spans="1:45">
      <c r="A121" s="24" t="s">
        <v>139</v>
      </c>
      <c r="B121" s="23" t="s">
        <v>140</v>
      </c>
      <c r="C121" s="25">
        <v>10190110115</v>
      </c>
      <c r="D121" s="24" t="s">
        <v>240</v>
      </c>
      <c r="E121" s="59" t="s">
        <v>366</v>
      </c>
      <c r="F121" s="60" t="s">
        <v>155</v>
      </c>
      <c r="G121" s="24" t="s">
        <v>375</v>
      </c>
      <c r="H121" s="23">
        <v>2019</v>
      </c>
      <c r="I121" s="24" t="s">
        <v>163</v>
      </c>
      <c r="J121" s="24" t="s">
        <v>164</v>
      </c>
      <c r="K121" s="23" t="s">
        <v>167</v>
      </c>
      <c r="L121" s="184">
        <v>30</v>
      </c>
      <c r="M121" s="184">
        <v>18</v>
      </c>
      <c r="N121" s="184"/>
      <c r="O121" s="181"/>
      <c r="P121" s="181">
        <v>18</v>
      </c>
      <c r="Q121" s="181"/>
      <c r="R121" s="181">
        <v>12</v>
      </c>
      <c r="S121" s="90"/>
      <c r="T121" s="90"/>
      <c r="U121" s="90"/>
      <c r="V121" s="90"/>
      <c r="W121" s="90"/>
      <c r="X121" s="90"/>
      <c r="Y121" s="90"/>
      <c r="Z121" s="90"/>
      <c r="AA121" s="24" t="s">
        <v>135</v>
      </c>
      <c r="AB121" s="24" t="s">
        <v>116</v>
      </c>
      <c r="AC121" s="24" t="s">
        <v>116</v>
      </c>
      <c r="AD121" s="24" t="s">
        <v>116</v>
      </c>
      <c r="AE121" s="24" t="s">
        <v>116</v>
      </c>
      <c r="AF121" s="24" t="s">
        <v>136</v>
      </c>
      <c r="AG121" s="27">
        <v>45</v>
      </c>
      <c r="AH121" s="27">
        <v>112</v>
      </c>
      <c r="AI121" s="27">
        <v>135</v>
      </c>
      <c r="AJ121" s="27">
        <v>336</v>
      </c>
      <c r="AK121" s="62" t="s">
        <v>172</v>
      </c>
      <c r="AL121" s="24" t="s">
        <v>168</v>
      </c>
      <c r="AM121" s="24"/>
      <c r="AP121" s="198"/>
      <c r="AQ121" s="198"/>
      <c r="AR121" s="198"/>
      <c r="AS121" s="198"/>
    </row>
    <row r="122" s="158" customFormat="1" ht="76" customHeight="1" spans="1:45">
      <c r="A122" s="24" t="s">
        <v>139</v>
      </c>
      <c r="B122" s="23" t="s">
        <v>140</v>
      </c>
      <c r="C122" s="25">
        <v>10190110116</v>
      </c>
      <c r="D122" s="24" t="s">
        <v>240</v>
      </c>
      <c r="E122" s="59" t="s">
        <v>376</v>
      </c>
      <c r="F122" s="60" t="s">
        <v>155</v>
      </c>
      <c r="G122" s="24" t="s">
        <v>178</v>
      </c>
      <c r="H122" s="23">
        <v>2019</v>
      </c>
      <c r="I122" s="24" t="s">
        <v>163</v>
      </c>
      <c r="J122" s="24" t="s">
        <v>164</v>
      </c>
      <c r="K122" s="23" t="s">
        <v>167</v>
      </c>
      <c r="L122" s="184">
        <v>49.35</v>
      </c>
      <c r="M122" s="181">
        <v>24</v>
      </c>
      <c r="N122" s="184"/>
      <c r="O122" s="181"/>
      <c r="P122" s="181">
        <v>24</v>
      </c>
      <c r="Q122" s="181"/>
      <c r="R122" s="181">
        <v>25.35</v>
      </c>
      <c r="S122" s="90"/>
      <c r="T122" s="90"/>
      <c r="U122" s="90"/>
      <c r="V122" s="90"/>
      <c r="W122" s="90"/>
      <c r="X122" s="90"/>
      <c r="Y122" s="90"/>
      <c r="Z122" s="90"/>
      <c r="AA122" s="24" t="s">
        <v>135</v>
      </c>
      <c r="AB122" s="24" t="s">
        <v>116</v>
      </c>
      <c r="AC122" s="24" t="s">
        <v>116</v>
      </c>
      <c r="AD122" s="24" t="s">
        <v>116</v>
      </c>
      <c r="AE122" s="24" t="s">
        <v>116</v>
      </c>
      <c r="AF122" s="24" t="s">
        <v>136</v>
      </c>
      <c r="AG122" s="27">
        <v>31</v>
      </c>
      <c r="AH122" s="27">
        <v>65</v>
      </c>
      <c r="AI122" s="27">
        <v>93</v>
      </c>
      <c r="AJ122" s="27">
        <v>192</v>
      </c>
      <c r="AK122" s="62" t="s">
        <v>172</v>
      </c>
      <c r="AL122" s="24" t="s">
        <v>168</v>
      </c>
      <c r="AM122" s="24"/>
      <c r="AP122" s="198"/>
      <c r="AQ122" s="198"/>
      <c r="AR122" s="198"/>
      <c r="AS122" s="198"/>
    </row>
    <row r="123" s="158" customFormat="1" ht="76" customHeight="1" spans="1:45">
      <c r="A123" s="24" t="s">
        <v>139</v>
      </c>
      <c r="B123" s="23" t="s">
        <v>140</v>
      </c>
      <c r="C123" s="25">
        <v>10190110117</v>
      </c>
      <c r="D123" s="24" t="s">
        <v>240</v>
      </c>
      <c r="E123" s="59" t="s">
        <v>377</v>
      </c>
      <c r="F123" s="60" t="s">
        <v>157</v>
      </c>
      <c r="G123" s="24" t="s">
        <v>378</v>
      </c>
      <c r="H123" s="23">
        <v>2019</v>
      </c>
      <c r="I123" s="24" t="s">
        <v>163</v>
      </c>
      <c r="J123" s="24" t="s">
        <v>164</v>
      </c>
      <c r="K123" s="23" t="s">
        <v>167</v>
      </c>
      <c r="L123" s="184">
        <v>86.31</v>
      </c>
      <c r="M123" s="181">
        <v>61.8</v>
      </c>
      <c r="N123" s="184"/>
      <c r="O123" s="181"/>
      <c r="P123" s="181">
        <v>61.8</v>
      </c>
      <c r="Q123" s="181"/>
      <c r="R123" s="181">
        <v>24.51</v>
      </c>
      <c r="S123" s="90"/>
      <c r="T123" s="90"/>
      <c r="U123" s="90"/>
      <c r="V123" s="90"/>
      <c r="W123" s="90"/>
      <c r="X123" s="90"/>
      <c r="Y123" s="90"/>
      <c r="Z123" s="90"/>
      <c r="AA123" s="24" t="s">
        <v>135</v>
      </c>
      <c r="AB123" s="24" t="s">
        <v>116</v>
      </c>
      <c r="AC123" s="24" t="s">
        <v>116</v>
      </c>
      <c r="AD123" s="24" t="s">
        <v>116</v>
      </c>
      <c r="AE123" s="24" t="s">
        <v>116</v>
      </c>
      <c r="AF123" s="24" t="s">
        <v>136</v>
      </c>
      <c r="AG123" s="27">
        <v>93</v>
      </c>
      <c r="AH123" s="27">
        <v>187</v>
      </c>
      <c r="AI123" s="27">
        <v>293</v>
      </c>
      <c r="AJ123" s="27">
        <v>502</v>
      </c>
      <c r="AK123" s="62" t="s">
        <v>172</v>
      </c>
      <c r="AL123" s="24" t="s">
        <v>168</v>
      </c>
      <c r="AM123" s="24"/>
      <c r="AP123" s="198"/>
      <c r="AQ123" s="198"/>
      <c r="AR123" s="198"/>
      <c r="AS123" s="198"/>
    </row>
    <row r="124" s="158" customFormat="1" ht="76" customHeight="1" spans="1:45">
      <c r="A124" s="24" t="s">
        <v>139</v>
      </c>
      <c r="B124" s="23" t="s">
        <v>140</v>
      </c>
      <c r="C124" s="25">
        <v>10190110118</v>
      </c>
      <c r="D124" s="24" t="s">
        <v>240</v>
      </c>
      <c r="E124" s="59" t="s">
        <v>359</v>
      </c>
      <c r="F124" s="60" t="s">
        <v>157</v>
      </c>
      <c r="G124" s="24" t="s">
        <v>379</v>
      </c>
      <c r="H124" s="23">
        <v>2019</v>
      </c>
      <c r="I124" s="24" t="s">
        <v>163</v>
      </c>
      <c r="J124" s="24" t="s">
        <v>164</v>
      </c>
      <c r="K124" s="23" t="s">
        <v>167</v>
      </c>
      <c r="L124" s="184">
        <v>21</v>
      </c>
      <c r="M124" s="184"/>
      <c r="N124" s="181"/>
      <c r="O124" s="181"/>
      <c r="P124" s="181"/>
      <c r="Q124" s="181"/>
      <c r="R124" s="184">
        <v>21</v>
      </c>
      <c r="S124" s="90"/>
      <c r="T124" s="90"/>
      <c r="U124" s="90"/>
      <c r="V124" s="90"/>
      <c r="W124" s="90"/>
      <c r="X124" s="90"/>
      <c r="Y124" s="90"/>
      <c r="Z124" s="90"/>
      <c r="AA124" s="24" t="s">
        <v>135</v>
      </c>
      <c r="AB124" s="24" t="s">
        <v>116</v>
      </c>
      <c r="AC124" s="24" t="s">
        <v>116</v>
      </c>
      <c r="AD124" s="24" t="s">
        <v>116</v>
      </c>
      <c r="AE124" s="24" t="s">
        <v>116</v>
      </c>
      <c r="AF124" s="24" t="s">
        <v>136</v>
      </c>
      <c r="AG124" s="27">
        <v>59</v>
      </c>
      <c r="AH124" s="27">
        <v>119</v>
      </c>
      <c r="AI124" s="27">
        <v>108</v>
      </c>
      <c r="AJ124" s="27">
        <v>309</v>
      </c>
      <c r="AK124" s="62" t="s">
        <v>172</v>
      </c>
      <c r="AL124" s="24" t="s">
        <v>168</v>
      </c>
      <c r="AM124" s="24"/>
      <c r="AP124" s="198"/>
      <c r="AQ124" s="198"/>
      <c r="AR124" s="198"/>
      <c r="AS124" s="198"/>
    </row>
    <row r="125" s="158" customFormat="1" ht="76" customHeight="1" spans="1:45">
      <c r="A125" s="24" t="s">
        <v>139</v>
      </c>
      <c r="B125" s="23" t="s">
        <v>140</v>
      </c>
      <c r="C125" s="25">
        <v>10190110119</v>
      </c>
      <c r="D125" s="24" t="s">
        <v>240</v>
      </c>
      <c r="E125" s="59" t="s">
        <v>359</v>
      </c>
      <c r="F125" s="60" t="s">
        <v>157</v>
      </c>
      <c r="G125" s="24" t="s">
        <v>335</v>
      </c>
      <c r="H125" s="23">
        <v>2019</v>
      </c>
      <c r="I125" s="24" t="s">
        <v>163</v>
      </c>
      <c r="J125" s="24" t="s">
        <v>164</v>
      </c>
      <c r="K125" s="23" t="s">
        <v>167</v>
      </c>
      <c r="L125" s="184">
        <v>21</v>
      </c>
      <c r="M125" s="184">
        <v>2</v>
      </c>
      <c r="N125" s="184"/>
      <c r="O125" s="181"/>
      <c r="P125" s="181">
        <v>2</v>
      </c>
      <c r="Q125" s="181"/>
      <c r="R125" s="181">
        <v>19</v>
      </c>
      <c r="S125" s="90"/>
      <c r="T125" s="90"/>
      <c r="U125" s="90"/>
      <c r="V125" s="90"/>
      <c r="W125" s="90"/>
      <c r="X125" s="90"/>
      <c r="Y125" s="90"/>
      <c r="Z125" s="90"/>
      <c r="AA125" s="24" t="s">
        <v>135</v>
      </c>
      <c r="AB125" s="24" t="s">
        <v>116</v>
      </c>
      <c r="AC125" s="24" t="s">
        <v>116</v>
      </c>
      <c r="AD125" s="24" t="s">
        <v>116</v>
      </c>
      <c r="AE125" s="24" t="s">
        <v>116</v>
      </c>
      <c r="AF125" s="24" t="s">
        <v>136</v>
      </c>
      <c r="AG125" s="27">
        <v>60</v>
      </c>
      <c r="AH125" s="27">
        <v>121</v>
      </c>
      <c r="AI125" s="27">
        <v>165</v>
      </c>
      <c r="AJ125" s="27">
        <v>319</v>
      </c>
      <c r="AK125" s="62" t="s">
        <v>172</v>
      </c>
      <c r="AL125" s="24" t="s">
        <v>168</v>
      </c>
      <c r="AM125" s="24"/>
      <c r="AP125" s="198"/>
      <c r="AQ125" s="198"/>
      <c r="AR125" s="198"/>
      <c r="AS125" s="198"/>
    </row>
    <row r="126" s="158" customFormat="1" ht="76" customHeight="1" spans="1:45">
      <c r="A126" s="24" t="s">
        <v>139</v>
      </c>
      <c r="B126" s="23" t="s">
        <v>140</v>
      </c>
      <c r="C126" s="25">
        <v>10190110120</v>
      </c>
      <c r="D126" s="24" t="s">
        <v>240</v>
      </c>
      <c r="E126" s="59" t="s">
        <v>380</v>
      </c>
      <c r="F126" s="60" t="s">
        <v>157</v>
      </c>
      <c r="G126" s="24" t="s">
        <v>328</v>
      </c>
      <c r="H126" s="23">
        <v>2019</v>
      </c>
      <c r="I126" s="24" t="s">
        <v>163</v>
      </c>
      <c r="J126" s="24" t="s">
        <v>164</v>
      </c>
      <c r="K126" s="23" t="s">
        <v>167</v>
      </c>
      <c r="L126" s="184">
        <v>57.75</v>
      </c>
      <c r="M126" s="181">
        <v>17.5</v>
      </c>
      <c r="N126" s="184"/>
      <c r="O126" s="181"/>
      <c r="P126" s="181">
        <v>17.5</v>
      </c>
      <c r="Q126" s="181"/>
      <c r="R126" s="181">
        <v>40.25</v>
      </c>
      <c r="S126" s="90"/>
      <c r="T126" s="90"/>
      <c r="U126" s="90"/>
      <c r="V126" s="90"/>
      <c r="W126" s="90"/>
      <c r="X126" s="90"/>
      <c r="Y126" s="90"/>
      <c r="Z126" s="90"/>
      <c r="AA126" s="24" t="s">
        <v>135</v>
      </c>
      <c r="AB126" s="24" t="s">
        <v>116</v>
      </c>
      <c r="AC126" s="24" t="s">
        <v>116</v>
      </c>
      <c r="AD126" s="24" t="s">
        <v>116</v>
      </c>
      <c r="AE126" s="24" t="s">
        <v>116</v>
      </c>
      <c r="AF126" s="24" t="s">
        <v>136</v>
      </c>
      <c r="AG126" s="27">
        <v>36</v>
      </c>
      <c r="AH126" s="27">
        <v>73</v>
      </c>
      <c r="AI126" s="27">
        <v>86</v>
      </c>
      <c r="AJ126" s="27">
        <v>207</v>
      </c>
      <c r="AK126" s="62" t="s">
        <v>172</v>
      </c>
      <c r="AL126" s="24" t="s">
        <v>168</v>
      </c>
      <c r="AM126" s="24"/>
      <c r="AP126" s="198"/>
      <c r="AQ126" s="198"/>
      <c r="AR126" s="198"/>
      <c r="AS126" s="198"/>
    </row>
    <row r="127" s="157" customFormat="1" ht="70" customHeight="1" spans="1:16383">
      <c r="A127" s="24" t="s">
        <v>139</v>
      </c>
      <c r="B127" s="23" t="s">
        <v>381</v>
      </c>
      <c r="C127" s="25">
        <v>10190110121</v>
      </c>
      <c r="D127" s="23" t="s">
        <v>382</v>
      </c>
      <c r="E127" s="24" t="s">
        <v>383</v>
      </c>
      <c r="F127" s="24" t="s">
        <v>143</v>
      </c>
      <c r="G127" s="24" t="s">
        <v>143</v>
      </c>
      <c r="H127" s="24">
        <v>2019</v>
      </c>
      <c r="I127" s="24" t="s">
        <v>144</v>
      </c>
      <c r="J127" s="24" t="s">
        <v>384</v>
      </c>
      <c r="K127" s="23">
        <v>13909123467</v>
      </c>
      <c r="L127" s="181">
        <v>17.706</v>
      </c>
      <c r="M127" s="181">
        <v>17.706</v>
      </c>
      <c r="N127" s="181">
        <v>17.706</v>
      </c>
      <c r="O127" s="182"/>
      <c r="P127" s="182"/>
      <c r="Q127" s="182"/>
      <c r="R127" s="182"/>
      <c r="S127" s="43"/>
      <c r="T127" s="43"/>
      <c r="U127" s="43"/>
      <c r="V127" s="43"/>
      <c r="W127" s="43"/>
      <c r="X127" s="43"/>
      <c r="Y127" s="43"/>
      <c r="Z127" s="43"/>
      <c r="AA127" s="24" t="s">
        <v>135</v>
      </c>
      <c r="AB127" s="24" t="s">
        <v>116</v>
      </c>
      <c r="AC127" s="24" t="s">
        <v>116</v>
      </c>
      <c r="AD127" s="24" t="s">
        <v>116</v>
      </c>
      <c r="AE127" s="24" t="s">
        <v>136</v>
      </c>
      <c r="AF127" s="24" t="s">
        <v>136</v>
      </c>
      <c r="AG127" s="43">
        <v>73</v>
      </c>
      <c r="AH127" s="43">
        <v>159</v>
      </c>
      <c r="AI127" s="43">
        <v>73</v>
      </c>
      <c r="AJ127" s="43">
        <v>159</v>
      </c>
      <c r="AK127" s="24" t="s">
        <v>146</v>
      </c>
      <c r="AL127" s="24" t="s">
        <v>147</v>
      </c>
      <c r="AM127" s="43"/>
      <c r="XEX127" s="163"/>
      <c r="XEY127" s="163"/>
      <c r="XEZ127" s="163"/>
      <c r="XFA127" s="163"/>
      <c r="XFB127" s="163"/>
      <c r="XFC127" s="163"/>
    </row>
    <row r="128" s="157" customFormat="1" ht="70" customHeight="1" spans="1:16383">
      <c r="A128" s="24" t="s">
        <v>139</v>
      </c>
      <c r="B128" s="23" t="s">
        <v>381</v>
      </c>
      <c r="C128" s="25">
        <v>10190110122</v>
      </c>
      <c r="D128" s="23" t="s">
        <v>382</v>
      </c>
      <c r="E128" s="24" t="s">
        <v>385</v>
      </c>
      <c r="F128" s="24" t="s">
        <v>149</v>
      </c>
      <c r="G128" s="24" t="s">
        <v>149</v>
      </c>
      <c r="H128" s="24">
        <v>2019</v>
      </c>
      <c r="I128" s="24" t="s">
        <v>144</v>
      </c>
      <c r="J128" s="24" t="s">
        <v>384</v>
      </c>
      <c r="K128" s="23">
        <v>13909123467</v>
      </c>
      <c r="L128" s="181">
        <v>25.4</v>
      </c>
      <c r="M128" s="181">
        <v>25.4</v>
      </c>
      <c r="N128" s="181">
        <v>25.4</v>
      </c>
      <c r="O128" s="182"/>
      <c r="P128" s="182"/>
      <c r="Q128" s="182"/>
      <c r="R128" s="182"/>
      <c r="S128" s="43"/>
      <c r="T128" s="43"/>
      <c r="U128" s="43"/>
      <c r="V128" s="43"/>
      <c r="W128" s="43"/>
      <c r="X128" s="43"/>
      <c r="Y128" s="43"/>
      <c r="Z128" s="43"/>
      <c r="AA128" s="24" t="s">
        <v>135</v>
      </c>
      <c r="AB128" s="24" t="s">
        <v>116</v>
      </c>
      <c r="AC128" s="24" t="s">
        <v>116</v>
      </c>
      <c r="AD128" s="24" t="s">
        <v>116</v>
      </c>
      <c r="AE128" s="24" t="s">
        <v>136</v>
      </c>
      <c r="AF128" s="24" t="s">
        <v>136</v>
      </c>
      <c r="AG128" s="43">
        <v>43</v>
      </c>
      <c r="AH128" s="43">
        <v>106</v>
      </c>
      <c r="AI128" s="43">
        <v>43</v>
      </c>
      <c r="AJ128" s="43">
        <v>106</v>
      </c>
      <c r="AK128" s="24" t="s">
        <v>146</v>
      </c>
      <c r="AL128" s="24" t="s">
        <v>147</v>
      </c>
      <c r="AM128" s="43"/>
      <c r="XEX128" s="163"/>
      <c r="XEY128" s="163"/>
      <c r="XEZ128" s="163"/>
      <c r="XFA128" s="163"/>
      <c r="XFB128" s="163"/>
      <c r="XFC128" s="163"/>
    </row>
    <row r="129" s="157" customFormat="1" ht="70" customHeight="1" spans="1:16383">
      <c r="A129" s="24" t="s">
        <v>139</v>
      </c>
      <c r="B129" s="23" t="s">
        <v>381</v>
      </c>
      <c r="C129" s="25">
        <v>10190110123</v>
      </c>
      <c r="D129" s="23" t="s">
        <v>382</v>
      </c>
      <c r="E129" s="24" t="s">
        <v>386</v>
      </c>
      <c r="F129" s="24" t="s">
        <v>151</v>
      </c>
      <c r="G129" s="24" t="s">
        <v>151</v>
      </c>
      <c r="H129" s="24">
        <v>2019</v>
      </c>
      <c r="I129" s="24" t="s">
        <v>144</v>
      </c>
      <c r="J129" s="24" t="s">
        <v>384</v>
      </c>
      <c r="K129" s="23">
        <v>13909123467</v>
      </c>
      <c r="L129" s="181">
        <v>21.8025</v>
      </c>
      <c r="M129" s="181">
        <v>21.8025</v>
      </c>
      <c r="N129" s="181">
        <v>21.8025</v>
      </c>
      <c r="O129" s="182"/>
      <c r="P129" s="182"/>
      <c r="Q129" s="182"/>
      <c r="R129" s="182"/>
      <c r="S129" s="43"/>
      <c r="T129" s="43"/>
      <c r="U129" s="43"/>
      <c r="V129" s="43"/>
      <c r="W129" s="43"/>
      <c r="X129" s="43"/>
      <c r="Y129" s="43"/>
      <c r="Z129" s="43"/>
      <c r="AA129" s="24" t="s">
        <v>135</v>
      </c>
      <c r="AB129" s="24" t="s">
        <v>116</v>
      </c>
      <c r="AC129" s="24" t="s">
        <v>116</v>
      </c>
      <c r="AD129" s="24" t="s">
        <v>116</v>
      </c>
      <c r="AE129" s="24" t="s">
        <v>136</v>
      </c>
      <c r="AF129" s="24" t="s">
        <v>136</v>
      </c>
      <c r="AG129" s="43">
        <v>68</v>
      </c>
      <c r="AH129" s="43">
        <v>156</v>
      </c>
      <c r="AI129" s="43">
        <v>68</v>
      </c>
      <c r="AJ129" s="43">
        <v>156</v>
      </c>
      <c r="AK129" s="24" t="s">
        <v>146</v>
      </c>
      <c r="AL129" s="24" t="s">
        <v>147</v>
      </c>
      <c r="AM129" s="43"/>
      <c r="XEX129" s="163"/>
      <c r="XEY129" s="163"/>
      <c r="XEZ129" s="163"/>
      <c r="XFA129" s="163"/>
      <c r="XFB129" s="163"/>
      <c r="XFC129" s="163"/>
    </row>
    <row r="130" s="157" customFormat="1" ht="70" customHeight="1" spans="1:16383">
      <c r="A130" s="24" t="s">
        <v>139</v>
      </c>
      <c r="B130" s="23" t="s">
        <v>381</v>
      </c>
      <c r="C130" s="25">
        <v>10190110124</v>
      </c>
      <c r="D130" s="23" t="s">
        <v>382</v>
      </c>
      <c r="E130" s="24" t="s">
        <v>387</v>
      </c>
      <c r="F130" s="24" t="s">
        <v>153</v>
      </c>
      <c r="G130" s="24" t="s">
        <v>153</v>
      </c>
      <c r="H130" s="24">
        <v>2019</v>
      </c>
      <c r="I130" s="24" t="s">
        <v>144</v>
      </c>
      <c r="J130" s="24" t="s">
        <v>384</v>
      </c>
      <c r="K130" s="23">
        <v>13909123467</v>
      </c>
      <c r="L130" s="181">
        <v>15.238</v>
      </c>
      <c r="M130" s="181">
        <v>15.238</v>
      </c>
      <c r="N130" s="181">
        <v>15.238</v>
      </c>
      <c r="O130" s="182"/>
      <c r="P130" s="182"/>
      <c r="Q130" s="182"/>
      <c r="R130" s="182"/>
      <c r="S130" s="43"/>
      <c r="T130" s="43"/>
      <c r="U130" s="43"/>
      <c r="V130" s="43"/>
      <c r="W130" s="43"/>
      <c r="X130" s="43"/>
      <c r="Y130" s="43"/>
      <c r="Z130" s="43"/>
      <c r="AA130" s="24" t="s">
        <v>135</v>
      </c>
      <c r="AB130" s="24" t="s">
        <v>116</v>
      </c>
      <c r="AC130" s="24" t="s">
        <v>116</v>
      </c>
      <c r="AD130" s="24" t="s">
        <v>116</v>
      </c>
      <c r="AE130" s="24" t="s">
        <v>136</v>
      </c>
      <c r="AF130" s="24" t="s">
        <v>136</v>
      </c>
      <c r="AG130" s="43">
        <v>39</v>
      </c>
      <c r="AH130" s="43">
        <v>98</v>
      </c>
      <c r="AI130" s="43">
        <v>39</v>
      </c>
      <c r="AJ130" s="43">
        <v>98</v>
      </c>
      <c r="AK130" s="24" t="s">
        <v>146</v>
      </c>
      <c r="AL130" s="24" t="s">
        <v>147</v>
      </c>
      <c r="AM130" s="43"/>
      <c r="XEX130" s="163"/>
      <c r="XEY130" s="163"/>
      <c r="XEZ130" s="163"/>
      <c r="XFA130" s="163"/>
      <c r="XFB130" s="163"/>
      <c r="XFC130" s="163"/>
    </row>
    <row r="131" s="157" customFormat="1" ht="70" customHeight="1" spans="1:16383">
      <c r="A131" s="24" t="s">
        <v>139</v>
      </c>
      <c r="B131" s="23" t="s">
        <v>381</v>
      </c>
      <c r="C131" s="25">
        <v>10190110125</v>
      </c>
      <c r="D131" s="23" t="s">
        <v>382</v>
      </c>
      <c r="E131" s="24" t="s">
        <v>388</v>
      </c>
      <c r="F131" s="24" t="s">
        <v>155</v>
      </c>
      <c r="G131" s="24" t="s">
        <v>155</v>
      </c>
      <c r="H131" s="24">
        <v>2019</v>
      </c>
      <c r="I131" s="24" t="s">
        <v>144</v>
      </c>
      <c r="J131" s="24" t="s">
        <v>384</v>
      </c>
      <c r="K131" s="23">
        <v>13909123467</v>
      </c>
      <c r="L131" s="181">
        <v>20.185</v>
      </c>
      <c r="M131" s="181">
        <v>20.185</v>
      </c>
      <c r="N131" s="181">
        <v>20.185</v>
      </c>
      <c r="O131" s="182"/>
      <c r="P131" s="182"/>
      <c r="Q131" s="182"/>
      <c r="R131" s="182"/>
      <c r="S131" s="43"/>
      <c r="T131" s="43"/>
      <c r="U131" s="43"/>
      <c r="V131" s="43"/>
      <c r="W131" s="43"/>
      <c r="X131" s="43"/>
      <c r="Y131" s="43"/>
      <c r="Z131" s="43"/>
      <c r="AA131" s="24" t="s">
        <v>135</v>
      </c>
      <c r="AB131" s="24" t="s">
        <v>116</v>
      </c>
      <c r="AC131" s="24" t="s">
        <v>116</v>
      </c>
      <c r="AD131" s="24" t="s">
        <v>116</v>
      </c>
      <c r="AE131" s="24" t="s">
        <v>136</v>
      </c>
      <c r="AF131" s="24" t="s">
        <v>136</v>
      </c>
      <c r="AG131" s="43">
        <v>51</v>
      </c>
      <c r="AH131" s="43">
        <v>102</v>
      </c>
      <c r="AI131" s="43">
        <v>51</v>
      </c>
      <c r="AJ131" s="43">
        <v>102</v>
      </c>
      <c r="AK131" s="24" t="s">
        <v>146</v>
      </c>
      <c r="AL131" s="24" t="s">
        <v>147</v>
      </c>
      <c r="AM131" s="43"/>
      <c r="XEX131" s="163"/>
      <c r="XEY131" s="163"/>
      <c r="XEZ131" s="163"/>
      <c r="XFA131" s="163"/>
      <c r="XFB131" s="163"/>
      <c r="XFC131" s="163"/>
    </row>
    <row r="132" s="157" customFormat="1" ht="70" customHeight="1" spans="1:16383">
      <c r="A132" s="24" t="s">
        <v>139</v>
      </c>
      <c r="B132" s="23" t="s">
        <v>381</v>
      </c>
      <c r="C132" s="25">
        <v>10190110126</v>
      </c>
      <c r="D132" s="23" t="s">
        <v>382</v>
      </c>
      <c r="E132" s="24" t="s">
        <v>389</v>
      </c>
      <c r="F132" s="24" t="s">
        <v>157</v>
      </c>
      <c r="G132" s="24" t="s">
        <v>157</v>
      </c>
      <c r="H132" s="24">
        <v>2019</v>
      </c>
      <c r="I132" s="24" t="s">
        <v>144</v>
      </c>
      <c r="J132" s="24" t="s">
        <v>384</v>
      </c>
      <c r="K132" s="23">
        <v>13909123467</v>
      </c>
      <c r="L132" s="181">
        <v>25.3</v>
      </c>
      <c r="M132" s="181">
        <v>25.3</v>
      </c>
      <c r="N132" s="182"/>
      <c r="O132" s="181">
        <v>25.3</v>
      </c>
      <c r="P132" s="182"/>
      <c r="Q132" s="182"/>
      <c r="R132" s="182"/>
      <c r="S132" s="43"/>
      <c r="T132" s="43"/>
      <c r="U132" s="43"/>
      <c r="V132" s="43"/>
      <c r="W132" s="43"/>
      <c r="X132" s="43"/>
      <c r="Y132" s="43"/>
      <c r="Z132" s="43"/>
      <c r="AA132" s="24" t="s">
        <v>135</v>
      </c>
      <c r="AB132" s="24" t="s">
        <v>116</v>
      </c>
      <c r="AC132" s="24" t="s">
        <v>116</v>
      </c>
      <c r="AD132" s="24" t="s">
        <v>116</v>
      </c>
      <c r="AE132" s="24" t="s">
        <v>136</v>
      </c>
      <c r="AF132" s="24" t="s">
        <v>136</v>
      </c>
      <c r="AG132" s="43">
        <v>101</v>
      </c>
      <c r="AH132" s="43">
        <v>195</v>
      </c>
      <c r="AI132" s="43">
        <v>101</v>
      </c>
      <c r="AJ132" s="43">
        <v>195</v>
      </c>
      <c r="AK132" s="24" t="s">
        <v>146</v>
      </c>
      <c r="AL132" s="24" t="s">
        <v>147</v>
      </c>
      <c r="AM132" s="43"/>
      <c r="XEX132" s="163"/>
      <c r="XEY132" s="163"/>
      <c r="XEZ132" s="163"/>
      <c r="XFA132" s="163"/>
      <c r="XFB132" s="163"/>
      <c r="XFC132" s="163"/>
    </row>
    <row r="133" s="158" customFormat="1" ht="122" customHeight="1" spans="1:45">
      <c r="A133" s="24" t="s">
        <v>139</v>
      </c>
      <c r="B133" s="23" t="s">
        <v>381</v>
      </c>
      <c r="C133" s="25">
        <v>10190110127</v>
      </c>
      <c r="D133" s="24" t="s">
        <v>390</v>
      </c>
      <c r="E133" s="24" t="s">
        <v>391</v>
      </c>
      <c r="F133" s="24" t="s">
        <v>153</v>
      </c>
      <c r="G133" s="27" t="s">
        <v>349</v>
      </c>
      <c r="H133" s="24" t="s">
        <v>159</v>
      </c>
      <c r="I133" s="24" t="s">
        <v>144</v>
      </c>
      <c r="J133" s="24" t="s">
        <v>392</v>
      </c>
      <c r="K133" s="23">
        <v>13488295260</v>
      </c>
      <c r="L133" s="181">
        <v>27.22</v>
      </c>
      <c r="M133" s="181">
        <v>27.22</v>
      </c>
      <c r="N133" s="181"/>
      <c r="O133" s="181">
        <v>27.22</v>
      </c>
      <c r="P133" s="181"/>
      <c r="Q133" s="181"/>
      <c r="R133" s="181"/>
      <c r="S133" s="90"/>
      <c r="T133" s="90"/>
      <c r="U133" s="90"/>
      <c r="V133" s="90"/>
      <c r="W133" s="90"/>
      <c r="X133" s="90"/>
      <c r="Y133" s="90"/>
      <c r="Z133" s="90"/>
      <c r="AA133" s="24" t="s">
        <v>135</v>
      </c>
      <c r="AB133" s="24" t="s">
        <v>116</v>
      </c>
      <c r="AC133" s="24" t="s">
        <v>116</v>
      </c>
      <c r="AD133" s="24" t="s">
        <v>116</v>
      </c>
      <c r="AE133" s="24" t="s">
        <v>136</v>
      </c>
      <c r="AF133" s="24" t="s">
        <v>136</v>
      </c>
      <c r="AG133" s="24">
        <v>61</v>
      </c>
      <c r="AH133" s="24">
        <v>127</v>
      </c>
      <c r="AI133" s="24">
        <v>61</v>
      </c>
      <c r="AJ133" s="24">
        <v>127</v>
      </c>
      <c r="AK133" s="24" t="s">
        <v>172</v>
      </c>
      <c r="AL133" s="24" t="s">
        <v>173</v>
      </c>
      <c r="AM133" s="24"/>
      <c r="AP133" s="198"/>
      <c r="AQ133" s="198"/>
      <c r="AR133" s="198"/>
      <c r="AS133" s="198"/>
    </row>
    <row r="134" s="158" customFormat="1" ht="122" customHeight="1" spans="1:45">
      <c r="A134" s="24" t="s">
        <v>139</v>
      </c>
      <c r="B134" s="23" t="s">
        <v>381</v>
      </c>
      <c r="C134" s="25">
        <v>10190110128</v>
      </c>
      <c r="D134" s="24" t="s">
        <v>390</v>
      </c>
      <c r="E134" s="24" t="s">
        <v>393</v>
      </c>
      <c r="F134" s="24" t="s">
        <v>153</v>
      </c>
      <c r="G134" s="27" t="s">
        <v>394</v>
      </c>
      <c r="H134" s="24" t="s">
        <v>159</v>
      </c>
      <c r="I134" s="24" t="s">
        <v>144</v>
      </c>
      <c r="J134" s="24" t="s">
        <v>395</v>
      </c>
      <c r="K134" s="23">
        <v>15091881866</v>
      </c>
      <c r="L134" s="181">
        <v>0.119999999999997</v>
      </c>
      <c r="M134" s="181">
        <v>0.119999999999997</v>
      </c>
      <c r="N134" s="181"/>
      <c r="O134" s="181">
        <v>0.119999999999997</v>
      </c>
      <c r="P134" s="181"/>
      <c r="Q134" s="181"/>
      <c r="R134" s="181"/>
      <c r="S134" s="90"/>
      <c r="T134" s="90"/>
      <c r="U134" s="90"/>
      <c r="V134" s="90"/>
      <c r="W134" s="90"/>
      <c r="X134" s="90"/>
      <c r="Y134" s="90"/>
      <c r="Z134" s="90"/>
      <c r="AA134" s="24" t="s">
        <v>135</v>
      </c>
      <c r="AB134" s="24" t="s">
        <v>116</v>
      </c>
      <c r="AC134" s="24" t="s">
        <v>116</v>
      </c>
      <c r="AD134" s="24" t="s">
        <v>116</v>
      </c>
      <c r="AE134" s="24" t="s">
        <v>136</v>
      </c>
      <c r="AF134" s="24" t="s">
        <v>136</v>
      </c>
      <c r="AG134" s="24">
        <v>105</v>
      </c>
      <c r="AH134" s="24">
        <v>249</v>
      </c>
      <c r="AI134" s="24">
        <v>105</v>
      </c>
      <c r="AJ134" s="24">
        <v>249</v>
      </c>
      <c r="AK134" s="24" t="s">
        <v>172</v>
      </c>
      <c r="AL134" s="24" t="s">
        <v>173</v>
      </c>
      <c r="AM134" s="24"/>
      <c r="AP134" s="198"/>
      <c r="AQ134" s="198"/>
      <c r="AR134" s="198"/>
      <c r="AS134" s="198"/>
    </row>
    <row r="135" s="158" customFormat="1" ht="122" customHeight="1" spans="1:45">
      <c r="A135" s="24" t="s">
        <v>139</v>
      </c>
      <c r="B135" s="23" t="s">
        <v>381</v>
      </c>
      <c r="C135" s="25">
        <v>10190110129</v>
      </c>
      <c r="D135" s="24" t="s">
        <v>390</v>
      </c>
      <c r="E135" s="24" t="s">
        <v>396</v>
      </c>
      <c r="F135" s="24" t="s">
        <v>153</v>
      </c>
      <c r="G135" s="27" t="s">
        <v>211</v>
      </c>
      <c r="H135" s="24" t="s">
        <v>159</v>
      </c>
      <c r="I135" s="24" t="s">
        <v>144</v>
      </c>
      <c r="J135" s="24" t="s">
        <v>212</v>
      </c>
      <c r="K135" s="23">
        <v>13992285274</v>
      </c>
      <c r="L135" s="181">
        <v>1.12</v>
      </c>
      <c r="M135" s="181">
        <v>1.12</v>
      </c>
      <c r="N135" s="181"/>
      <c r="O135" s="181">
        <v>1.12</v>
      </c>
      <c r="P135" s="181"/>
      <c r="Q135" s="181"/>
      <c r="R135" s="181"/>
      <c r="S135" s="90"/>
      <c r="T135" s="90"/>
      <c r="U135" s="90"/>
      <c r="V135" s="90"/>
      <c r="W135" s="90"/>
      <c r="X135" s="90"/>
      <c r="Y135" s="90"/>
      <c r="Z135" s="90"/>
      <c r="AA135" s="24" t="s">
        <v>135</v>
      </c>
      <c r="AB135" s="24" t="s">
        <v>116</v>
      </c>
      <c r="AC135" s="24" t="s">
        <v>116</v>
      </c>
      <c r="AD135" s="24" t="s">
        <v>116</v>
      </c>
      <c r="AE135" s="24" t="s">
        <v>136</v>
      </c>
      <c r="AF135" s="24" t="s">
        <v>136</v>
      </c>
      <c r="AG135" s="24">
        <v>56</v>
      </c>
      <c r="AH135" s="24">
        <v>115</v>
      </c>
      <c r="AI135" s="24">
        <v>56</v>
      </c>
      <c r="AJ135" s="24">
        <v>115</v>
      </c>
      <c r="AK135" s="24" t="s">
        <v>172</v>
      </c>
      <c r="AL135" s="24" t="s">
        <v>173</v>
      </c>
      <c r="AM135" s="24"/>
      <c r="AP135" s="198"/>
      <c r="AQ135" s="198"/>
      <c r="AR135" s="198"/>
      <c r="AS135" s="198"/>
    </row>
    <row r="136" s="158" customFormat="1" ht="122" customHeight="1" spans="1:45">
      <c r="A136" s="24" t="s">
        <v>139</v>
      </c>
      <c r="B136" s="23" t="s">
        <v>381</v>
      </c>
      <c r="C136" s="25">
        <v>10190110130</v>
      </c>
      <c r="D136" s="24" t="s">
        <v>390</v>
      </c>
      <c r="E136" s="24" t="s">
        <v>397</v>
      </c>
      <c r="F136" s="24" t="s">
        <v>153</v>
      </c>
      <c r="G136" s="27" t="s">
        <v>252</v>
      </c>
      <c r="H136" s="24" t="s">
        <v>159</v>
      </c>
      <c r="I136" s="24" t="s">
        <v>144</v>
      </c>
      <c r="J136" s="27" t="s">
        <v>253</v>
      </c>
      <c r="K136" s="23">
        <v>13389125922</v>
      </c>
      <c r="L136" s="181">
        <v>11</v>
      </c>
      <c r="M136" s="181">
        <v>11</v>
      </c>
      <c r="N136" s="181"/>
      <c r="O136" s="181">
        <v>11</v>
      </c>
      <c r="P136" s="181"/>
      <c r="Q136" s="181"/>
      <c r="R136" s="181"/>
      <c r="S136" s="90"/>
      <c r="T136" s="90"/>
      <c r="U136" s="90"/>
      <c r="V136" s="90"/>
      <c r="W136" s="90"/>
      <c r="X136" s="90"/>
      <c r="Y136" s="90"/>
      <c r="Z136" s="90"/>
      <c r="AA136" s="24" t="s">
        <v>135</v>
      </c>
      <c r="AB136" s="24" t="s">
        <v>116</v>
      </c>
      <c r="AC136" s="24" t="s">
        <v>116</v>
      </c>
      <c r="AD136" s="24" t="s">
        <v>116</v>
      </c>
      <c r="AE136" s="24" t="s">
        <v>136</v>
      </c>
      <c r="AF136" s="24" t="s">
        <v>136</v>
      </c>
      <c r="AG136" s="24">
        <v>49</v>
      </c>
      <c r="AH136" s="24">
        <v>119</v>
      </c>
      <c r="AI136" s="24">
        <v>49</v>
      </c>
      <c r="AJ136" s="24">
        <v>119</v>
      </c>
      <c r="AK136" s="24" t="s">
        <v>172</v>
      </c>
      <c r="AL136" s="24" t="s">
        <v>173</v>
      </c>
      <c r="AM136" s="24"/>
      <c r="AP136" s="198"/>
      <c r="AQ136" s="198"/>
      <c r="AR136" s="198"/>
      <c r="AS136" s="198"/>
    </row>
    <row r="137" s="158" customFormat="1" ht="122" customHeight="1" spans="1:45">
      <c r="A137" s="24" t="s">
        <v>139</v>
      </c>
      <c r="B137" s="23" t="s">
        <v>381</v>
      </c>
      <c r="C137" s="25">
        <v>10190110131</v>
      </c>
      <c r="D137" s="24" t="s">
        <v>390</v>
      </c>
      <c r="E137" s="24" t="s">
        <v>398</v>
      </c>
      <c r="F137" s="24" t="s">
        <v>151</v>
      </c>
      <c r="G137" s="27" t="s">
        <v>399</v>
      </c>
      <c r="H137" s="24" t="s">
        <v>159</v>
      </c>
      <c r="I137" s="24" t="s">
        <v>144</v>
      </c>
      <c r="J137" s="24" t="s">
        <v>400</v>
      </c>
      <c r="K137" s="23">
        <v>13772329559</v>
      </c>
      <c r="L137" s="181">
        <v>7.134</v>
      </c>
      <c r="M137" s="181"/>
      <c r="N137" s="181"/>
      <c r="O137" s="181"/>
      <c r="P137" s="181"/>
      <c r="Q137" s="181"/>
      <c r="R137" s="181">
        <v>7.134</v>
      </c>
      <c r="S137" s="90"/>
      <c r="T137" s="90"/>
      <c r="U137" s="90"/>
      <c r="V137" s="90"/>
      <c r="W137" s="90"/>
      <c r="X137" s="90"/>
      <c r="Y137" s="90"/>
      <c r="Z137" s="90"/>
      <c r="AA137" s="24" t="s">
        <v>135</v>
      </c>
      <c r="AB137" s="24" t="s">
        <v>116</v>
      </c>
      <c r="AC137" s="24" t="s">
        <v>116</v>
      </c>
      <c r="AD137" s="24" t="s">
        <v>116</v>
      </c>
      <c r="AE137" s="24" t="s">
        <v>116</v>
      </c>
      <c r="AF137" s="24" t="s">
        <v>136</v>
      </c>
      <c r="AG137" s="24">
        <v>68</v>
      </c>
      <c r="AH137" s="24">
        <v>150</v>
      </c>
      <c r="AI137" s="24">
        <v>68</v>
      </c>
      <c r="AJ137" s="24">
        <v>150</v>
      </c>
      <c r="AK137" s="201" t="s">
        <v>401</v>
      </c>
      <c r="AL137" s="24" t="s">
        <v>173</v>
      </c>
      <c r="AM137" s="24"/>
      <c r="AP137" s="198"/>
      <c r="AQ137" s="198"/>
      <c r="AR137" s="198"/>
      <c r="AS137" s="198"/>
    </row>
    <row r="138" s="158" customFormat="1" ht="122" customHeight="1" spans="1:45">
      <c r="A138" s="24" t="s">
        <v>139</v>
      </c>
      <c r="B138" s="23" t="s">
        <v>381</v>
      </c>
      <c r="C138" s="25">
        <v>10190110132</v>
      </c>
      <c r="D138" s="24" t="s">
        <v>390</v>
      </c>
      <c r="E138" s="24" t="s">
        <v>402</v>
      </c>
      <c r="F138" s="24" t="s">
        <v>151</v>
      </c>
      <c r="G138" s="27" t="s">
        <v>272</v>
      </c>
      <c r="H138" s="24" t="s">
        <v>159</v>
      </c>
      <c r="I138" s="24" t="s">
        <v>144</v>
      </c>
      <c r="J138" s="24" t="s">
        <v>273</v>
      </c>
      <c r="K138" s="23">
        <v>13791240222</v>
      </c>
      <c r="L138" s="181">
        <v>7.784</v>
      </c>
      <c r="M138" s="181"/>
      <c r="N138" s="181"/>
      <c r="O138" s="181"/>
      <c r="P138" s="181"/>
      <c r="Q138" s="181"/>
      <c r="R138" s="181">
        <v>7.784</v>
      </c>
      <c r="S138" s="90"/>
      <c r="T138" s="90"/>
      <c r="U138" s="90"/>
      <c r="V138" s="90"/>
      <c r="W138" s="90"/>
      <c r="X138" s="90"/>
      <c r="Y138" s="90"/>
      <c r="Z138" s="90"/>
      <c r="AA138" s="24" t="s">
        <v>135</v>
      </c>
      <c r="AB138" s="24" t="s">
        <v>116</v>
      </c>
      <c r="AC138" s="24" t="s">
        <v>116</v>
      </c>
      <c r="AD138" s="24" t="s">
        <v>116</v>
      </c>
      <c r="AE138" s="24" t="s">
        <v>116</v>
      </c>
      <c r="AF138" s="24" t="s">
        <v>136</v>
      </c>
      <c r="AG138" s="24">
        <v>26</v>
      </c>
      <c r="AH138" s="24">
        <v>62</v>
      </c>
      <c r="AI138" s="24">
        <v>26</v>
      </c>
      <c r="AJ138" s="24">
        <v>62</v>
      </c>
      <c r="AK138" s="201" t="s">
        <v>401</v>
      </c>
      <c r="AL138" s="24" t="s">
        <v>173</v>
      </c>
      <c r="AM138" s="24"/>
      <c r="AP138" s="198"/>
      <c r="AQ138" s="198"/>
      <c r="AR138" s="198"/>
      <c r="AS138" s="198"/>
    </row>
    <row r="139" s="158" customFormat="1" ht="122" customHeight="1" spans="1:45">
      <c r="A139" s="24" t="s">
        <v>139</v>
      </c>
      <c r="B139" s="23" t="s">
        <v>381</v>
      </c>
      <c r="C139" s="25">
        <v>10190110133</v>
      </c>
      <c r="D139" s="24" t="s">
        <v>390</v>
      </c>
      <c r="E139" s="24" t="s">
        <v>403</v>
      </c>
      <c r="F139" s="24" t="s">
        <v>151</v>
      </c>
      <c r="G139" s="27" t="s">
        <v>220</v>
      </c>
      <c r="H139" s="24" t="s">
        <v>159</v>
      </c>
      <c r="I139" s="24" t="s">
        <v>144</v>
      </c>
      <c r="J139" s="24" t="s">
        <v>221</v>
      </c>
      <c r="K139" s="23">
        <v>13310991953</v>
      </c>
      <c r="L139" s="181">
        <v>5.2705</v>
      </c>
      <c r="M139" s="181"/>
      <c r="N139" s="181"/>
      <c r="O139" s="181"/>
      <c r="P139" s="181"/>
      <c r="Q139" s="181"/>
      <c r="R139" s="181">
        <v>5.2705</v>
      </c>
      <c r="S139" s="90"/>
      <c r="T139" s="90"/>
      <c r="U139" s="90"/>
      <c r="V139" s="90"/>
      <c r="W139" s="90"/>
      <c r="X139" s="90"/>
      <c r="Y139" s="90"/>
      <c r="Z139" s="90"/>
      <c r="AA139" s="24" t="s">
        <v>135</v>
      </c>
      <c r="AB139" s="24" t="s">
        <v>116</v>
      </c>
      <c r="AC139" s="24" t="s">
        <v>116</v>
      </c>
      <c r="AD139" s="24" t="s">
        <v>116</v>
      </c>
      <c r="AE139" s="24" t="s">
        <v>116</v>
      </c>
      <c r="AF139" s="24" t="s">
        <v>136</v>
      </c>
      <c r="AG139" s="24">
        <v>73</v>
      </c>
      <c r="AH139" s="24">
        <v>173</v>
      </c>
      <c r="AI139" s="24">
        <v>73</v>
      </c>
      <c r="AJ139" s="24">
        <v>173</v>
      </c>
      <c r="AK139" s="201" t="s">
        <v>401</v>
      </c>
      <c r="AL139" s="24" t="s">
        <v>173</v>
      </c>
      <c r="AM139" s="24"/>
      <c r="AP139" s="198"/>
      <c r="AQ139" s="198"/>
      <c r="AR139" s="198"/>
      <c r="AS139" s="198"/>
    </row>
    <row r="140" s="158" customFormat="1" ht="122" customHeight="1" spans="1:45">
      <c r="A140" s="24" t="s">
        <v>139</v>
      </c>
      <c r="B140" s="23" t="s">
        <v>381</v>
      </c>
      <c r="C140" s="25">
        <v>10190110134</v>
      </c>
      <c r="D140" s="24" t="s">
        <v>390</v>
      </c>
      <c r="E140" s="24" t="s">
        <v>404</v>
      </c>
      <c r="F140" s="24" t="s">
        <v>151</v>
      </c>
      <c r="G140" s="27" t="s">
        <v>405</v>
      </c>
      <c r="H140" s="24" t="s">
        <v>159</v>
      </c>
      <c r="I140" s="24" t="s">
        <v>144</v>
      </c>
      <c r="J140" s="24" t="s">
        <v>406</v>
      </c>
      <c r="K140" s="23">
        <v>15091226539</v>
      </c>
      <c r="L140" s="181">
        <v>20.145</v>
      </c>
      <c r="M140" s="181"/>
      <c r="N140" s="181"/>
      <c r="O140" s="181"/>
      <c r="P140" s="181"/>
      <c r="Q140" s="181"/>
      <c r="R140" s="181">
        <v>20.145</v>
      </c>
      <c r="S140" s="90"/>
      <c r="T140" s="209"/>
      <c r="U140" s="90"/>
      <c r="V140" s="90"/>
      <c r="W140" s="90"/>
      <c r="X140" s="90"/>
      <c r="Y140" s="90"/>
      <c r="Z140" s="90"/>
      <c r="AA140" s="24" t="s">
        <v>135</v>
      </c>
      <c r="AB140" s="24" t="s">
        <v>116</v>
      </c>
      <c r="AC140" s="24" t="s">
        <v>116</v>
      </c>
      <c r="AD140" s="24" t="s">
        <v>116</v>
      </c>
      <c r="AE140" s="24" t="s">
        <v>116</v>
      </c>
      <c r="AF140" s="24" t="s">
        <v>136</v>
      </c>
      <c r="AG140" s="24">
        <v>100</v>
      </c>
      <c r="AH140" s="24">
        <v>214</v>
      </c>
      <c r="AI140" s="24">
        <v>100</v>
      </c>
      <c r="AJ140" s="24">
        <v>214</v>
      </c>
      <c r="AK140" s="201" t="s">
        <v>401</v>
      </c>
      <c r="AL140" s="24" t="s">
        <v>173</v>
      </c>
      <c r="AM140" s="24"/>
      <c r="AP140" s="198"/>
      <c r="AQ140" s="198"/>
      <c r="AR140" s="198"/>
      <c r="AS140" s="198"/>
    </row>
    <row r="141" s="158" customFormat="1" ht="122" customHeight="1" spans="1:45">
      <c r="A141" s="24" t="s">
        <v>139</v>
      </c>
      <c r="B141" s="23" t="s">
        <v>381</v>
      </c>
      <c r="C141" s="25">
        <v>10190110135</v>
      </c>
      <c r="D141" s="24" t="s">
        <v>390</v>
      </c>
      <c r="E141" s="24" t="s">
        <v>407</v>
      </c>
      <c r="F141" s="24" t="s">
        <v>151</v>
      </c>
      <c r="G141" s="27" t="s">
        <v>408</v>
      </c>
      <c r="H141" s="24" t="s">
        <v>159</v>
      </c>
      <c r="I141" s="24" t="s">
        <v>144</v>
      </c>
      <c r="J141" s="24" t="s">
        <v>409</v>
      </c>
      <c r="K141" s="23">
        <v>15710427243</v>
      </c>
      <c r="L141" s="181">
        <v>9.394</v>
      </c>
      <c r="M141" s="181"/>
      <c r="N141" s="181"/>
      <c r="O141" s="181"/>
      <c r="P141" s="181"/>
      <c r="Q141" s="181"/>
      <c r="R141" s="181">
        <v>9.394</v>
      </c>
      <c r="S141" s="90"/>
      <c r="T141" s="209"/>
      <c r="U141" s="90"/>
      <c r="V141" s="90"/>
      <c r="W141" s="90"/>
      <c r="X141" s="90"/>
      <c r="Y141" s="90"/>
      <c r="Z141" s="90"/>
      <c r="AA141" s="24" t="s">
        <v>135</v>
      </c>
      <c r="AB141" s="24" t="s">
        <v>116</v>
      </c>
      <c r="AC141" s="24" t="s">
        <v>116</v>
      </c>
      <c r="AD141" s="24" t="s">
        <v>116</v>
      </c>
      <c r="AE141" s="24" t="s">
        <v>116</v>
      </c>
      <c r="AF141" s="24" t="s">
        <v>136</v>
      </c>
      <c r="AG141" s="24">
        <v>24</v>
      </c>
      <c r="AH141" s="24">
        <v>48</v>
      </c>
      <c r="AI141" s="24">
        <v>24</v>
      </c>
      <c r="AJ141" s="24">
        <v>48</v>
      </c>
      <c r="AK141" s="201" t="s">
        <v>401</v>
      </c>
      <c r="AL141" s="24" t="s">
        <v>173</v>
      </c>
      <c r="AM141" s="24"/>
      <c r="AP141" s="198"/>
      <c r="AQ141" s="198"/>
      <c r="AR141" s="198"/>
      <c r="AS141" s="198"/>
    </row>
    <row r="142" s="158" customFormat="1" ht="122" customHeight="1" spans="1:45">
      <c r="A142" s="24" t="s">
        <v>139</v>
      </c>
      <c r="B142" s="23" t="s">
        <v>381</v>
      </c>
      <c r="C142" s="25">
        <v>10190110136</v>
      </c>
      <c r="D142" s="24" t="s">
        <v>390</v>
      </c>
      <c r="E142" s="201" t="s">
        <v>410</v>
      </c>
      <c r="F142" s="201" t="s">
        <v>149</v>
      </c>
      <c r="G142" s="28" t="s">
        <v>223</v>
      </c>
      <c r="H142" s="24" t="s">
        <v>159</v>
      </c>
      <c r="I142" s="206" t="s">
        <v>144</v>
      </c>
      <c r="J142" s="24" t="s">
        <v>160</v>
      </c>
      <c r="K142" s="23">
        <v>1372379199</v>
      </c>
      <c r="L142" s="207">
        <v>13</v>
      </c>
      <c r="M142" s="207"/>
      <c r="N142" s="181"/>
      <c r="O142" s="181"/>
      <c r="P142" s="181"/>
      <c r="Q142" s="181"/>
      <c r="R142" s="207">
        <v>13</v>
      </c>
      <c r="S142" s="90"/>
      <c r="T142" s="90"/>
      <c r="U142" s="90"/>
      <c r="V142" s="90"/>
      <c r="W142" s="90"/>
      <c r="X142" s="90"/>
      <c r="Y142" s="90"/>
      <c r="Z142" s="90"/>
      <c r="AA142" s="24" t="s">
        <v>135</v>
      </c>
      <c r="AB142" s="24" t="s">
        <v>116</v>
      </c>
      <c r="AC142" s="24" t="s">
        <v>116</v>
      </c>
      <c r="AD142" s="24" t="s">
        <v>116</v>
      </c>
      <c r="AE142" s="24" t="s">
        <v>116</v>
      </c>
      <c r="AF142" s="24" t="s">
        <v>136</v>
      </c>
      <c r="AG142" s="192">
        <v>87</v>
      </c>
      <c r="AH142" s="192">
        <v>202</v>
      </c>
      <c r="AI142" s="192">
        <v>87</v>
      </c>
      <c r="AJ142" s="192">
        <v>202</v>
      </c>
      <c r="AK142" s="201" t="s">
        <v>401</v>
      </c>
      <c r="AL142" s="24" t="s">
        <v>173</v>
      </c>
      <c r="AM142" s="24"/>
      <c r="AP142" s="198"/>
      <c r="AQ142" s="198"/>
      <c r="AR142" s="198"/>
      <c r="AS142" s="198"/>
    </row>
    <row r="143" s="158" customFormat="1" ht="122" customHeight="1" spans="1:45">
      <c r="A143" s="24" t="s">
        <v>139</v>
      </c>
      <c r="B143" s="23" t="s">
        <v>381</v>
      </c>
      <c r="C143" s="25">
        <v>10190110137</v>
      </c>
      <c r="D143" s="24" t="s">
        <v>390</v>
      </c>
      <c r="E143" s="201" t="s">
        <v>411</v>
      </c>
      <c r="F143" s="201" t="s">
        <v>149</v>
      </c>
      <c r="G143" s="24" t="s">
        <v>412</v>
      </c>
      <c r="H143" s="24" t="s">
        <v>159</v>
      </c>
      <c r="I143" s="206" t="s">
        <v>144</v>
      </c>
      <c r="J143" s="24" t="s">
        <v>160</v>
      </c>
      <c r="K143" s="23">
        <v>1372379199</v>
      </c>
      <c r="L143" s="207">
        <v>13</v>
      </c>
      <c r="M143" s="207"/>
      <c r="N143" s="181"/>
      <c r="O143" s="181"/>
      <c r="P143" s="181"/>
      <c r="Q143" s="181"/>
      <c r="R143" s="207">
        <v>13</v>
      </c>
      <c r="S143" s="90"/>
      <c r="T143" s="90"/>
      <c r="U143" s="90"/>
      <c r="V143" s="90"/>
      <c r="W143" s="90"/>
      <c r="X143" s="90"/>
      <c r="Y143" s="90"/>
      <c r="Z143" s="90"/>
      <c r="AA143" s="24" t="s">
        <v>135</v>
      </c>
      <c r="AB143" s="24" t="s">
        <v>116</v>
      </c>
      <c r="AC143" s="24" t="s">
        <v>116</v>
      </c>
      <c r="AD143" s="24" t="s">
        <v>116</v>
      </c>
      <c r="AE143" s="24" t="s">
        <v>116</v>
      </c>
      <c r="AF143" s="24" t="s">
        <v>136</v>
      </c>
      <c r="AG143" s="24">
        <v>59</v>
      </c>
      <c r="AH143" s="24">
        <v>127</v>
      </c>
      <c r="AI143" s="24">
        <v>59</v>
      </c>
      <c r="AJ143" s="24">
        <v>127</v>
      </c>
      <c r="AK143" s="201" t="s">
        <v>401</v>
      </c>
      <c r="AL143" s="24" t="s">
        <v>173</v>
      </c>
      <c r="AM143" s="24"/>
      <c r="AP143" s="198"/>
      <c r="AQ143" s="198"/>
      <c r="AR143" s="198"/>
      <c r="AS143" s="198"/>
    </row>
    <row r="144" s="158" customFormat="1" ht="122" customHeight="1" spans="1:45">
      <c r="A144" s="24" t="s">
        <v>139</v>
      </c>
      <c r="B144" s="23" t="s">
        <v>381</v>
      </c>
      <c r="C144" s="25">
        <v>10190110138</v>
      </c>
      <c r="D144" s="24" t="s">
        <v>390</v>
      </c>
      <c r="E144" s="201" t="s">
        <v>411</v>
      </c>
      <c r="F144" s="201" t="s">
        <v>149</v>
      </c>
      <c r="G144" s="24" t="s">
        <v>413</v>
      </c>
      <c r="H144" s="24" t="s">
        <v>159</v>
      </c>
      <c r="I144" s="206" t="s">
        <v>144</v>
      </c>
      <c r="J144" s="24" t="s">
        <v>160</v>
      </c>
      <c r="K144" s="23">
        <v>1372379199</v>
      </c>
      <c r="L144" s="207">
        <v>13</v>
      </c>
      <c r="M144" s="207"/>
      <c r="N144" s="181"/>
      <c r="O144" s="181"/>
      <c r="P144" s="181"/>
      <c r="Q144" s="181"/>
      <c r="R144" s="207">
        <v>13</v>
      </c>
      <c r="S144" s="90"/>
      <c r="T144" s="90"/>
      <c r="U144" s="90"/>
      <c r="V144" s="90"/>
      <c r="W144" s="90"/>
      <c r="X144" s="90"/>
      <c r="Y144" s="90"/>
      <c r="Z144" s="90"/>
      <c r="AA144" s="24" t="s">
        <v>135</v>
      </c>
      <c r="AB144" s="24" t="s">
        <v>116</v>
      </c>
      <c r="AC144" s="24" t="s">
        <v>116</v>
      </c>
      <c r="AD144" s="24" t="s">
        <v>116</v>
      </c>
      <c r="AE144" s="24" t="s">
        <v>116</v>
      </c>
      <c r="AF144" s="24" t="s">
        <v>136</v>
      </c>
      <c r="AG144" s="212">
        <v>44</v>
      </c>
      <c r="AH144" s="212">
        <v>90</v>
      </c>
      <c r="AI144" s="212">
        <v>44</v>
      </c>
      <c r="AJ144" s="212">
        <v>90</v>
      </c>
      <c r="AK144" s="201" t="s">
        <v>401</v>
      </c>
      <c r="AL144" s="24" t="s">
        <v>173</v>
      </c>
      <c r="AM144" s="24"/>
      <c r="AP144" s="198"/>
      <c r="AQ144" s="198"/>
      <c r="AR144" s="198"/>
      <c r="AS144" s="198"/>
    </row>
    <row r="145" s="158" customFormat="1" ht="122" customHeight="1" spans="1:45">
      <c r="A145" s="24" t="s">
        <v>139</v>
      </c>
      <c r="B145" s="23" t="s">
        <v>381</v>
      </c>
      <c r="C145" s="25">
        <v>10190110139</v>
      </c>
      <c r="D145" s="24" t="s">
        <v>390</v>
      </c>
      <c r="E145" s="24" t="s">
        <v>414</v>
      </c>
      <c r="F145" s="24" t="s">
        <v>143</v>
      </c>
      <c r="G145" s="24" t="s">
        <v>415</v>
      </c>
      <c r="H145" s="24" t="s">
        <v>159</v>
      </c>
      <c r="I145" s="25" t="s">
        <v>144</v>
      </c>
      <c r="J145" s="25" t="s">
        <v>416</v>
      </c>
      <c r="K145" s="48">
        <v>15332634888</v>
      </c>
      <c r="L145" s="181">
        <v>14.82</v>
      </c>
      <c r="M145" s="181">
        <v>14.82</v>
      </c>
      <c r="N145" s="181"/>
      <c r="O145" s="181">
        <v>14.82</v>
      </c>
      <c r="P145" s="185"/>
      <c r="Q145" s="185"/>
      <c r="R145" s="181"/>
      <c r="S145" s="210"/>
      <c r="T145" s="90"/>
      <c r="U145" s="90"/>
      <c r="V145" s="90"/>
      <c r="W145" s="90"/>
      <c r="X145" s="90"/>
      <c r="Y145" s="90"/>
      <c r="Z145" s="90"/>
      <c r="AA145" s="24" t="s">
        <v>135</v>
      </c>
      <c r="AB145" s="24" t="s">
        <v>116</v>
      </c>
      <c r="AC145" s="24" t="s">
        <v>116</v>
      </c>
      <c r="AD145" s="24" t="s">
        <v>136</v>
      </c>
      <c r="AE145" s="24" t="s">
        <v>136</v>
      </c>
      <c r="AF145" s="24" t="s">
        <v>136</v>
      </c>
      <c r="AG145" s="24">
        <v>71</v>
      </c>
      <c r="AH145" s="24">
        <v>131</v>
      </c>
      <c r="AI145" s="24">
        <v>71</v>
      </c>
      <c r="AJ145" s="24">
        <v>131</v>
      </c>
      <c r="AK145" s="24" t="s">
        <v>401</v>
      </c>
      <c r="AL145" s="24" t="s">
        <v>173</v>
      </c>
      <c r="AM145" s="24"/>
      <c r="AP145" s="198"/>
      <c r="AQ145" s="198"/>
      <c r="AR145" s="198"/>
      <c r="AS145" s="198"/>
    </row>
    <row r="146" s="158" customFormat="1" ht="122" customHeight="1" spans="1:45">
      <c r="A146" s="24" t="s">
        <v>139</v>
      </c>
      <c r="B146" s="23" t="s">
        <v>381</v>
      </c>
      <c r="C146" s="25">
        <v>10190110140</v>
      </c>
      <c r="D146" s="24" t="s">
        <v>390</v>
      </c>
      <c r="E146" s="24" t="s">
        <v>402</v>
      </c>
      <c r="F146" s="24" t="s">
        <v>155</v>
      </c>
      <c r="G146" s="24" t="s">
        <v>303</v>
      </c>
      <c r="H146" s="24" t="s">
        <v>159</v>
      </c>
      <c r="I146" s="24" t="s">
        <v>144</v>
      </c>
      <c r="J146" s="48" t="s">
        <v>304</v>
      </c>
      <c r="K146" s="48">
        <v>18710525252</v>
      </c>
      <c r="L146" s="181">
        <v>19</v>
      </c>
      <c r="M146" s="181">
        <v>19</v>
      </c>
      <c r="N146" s="181"/>
      <c r="O146" s="181">
        <v>19</v>
      </c>
      <c r="P146" s="181"/>
      <c r="Q146" s="181"/>
      <c r="R146" s="181"/>
      <c r="S146" s="90"/>
      <c r="T146" s="90"/>
      <c r="U146" s="90"/>
      <c r="V146" s="90"/>
      <c r="W146" s="90"/>
      <c r="X146" s="90"/>
      <c r="Y146" s="90"/>
      <c r="Z146" s="90"/>
      <c r="AA146" s="24" t="s">
        <v>135</v>
      </c>
      <c r="AB146" s="24" t="s">
        <v>116</v>
      </c>
      <c r="AC146" s="24" t="s">
        <v>116</v>
      </c>
      <c r="AD146" s="24" t="s">
        <v>116</v>
      </c>
      <c r="AE146" s="24" t="s">
        <v>116</v>
      </c>
      <c r="AF146" s="24" t="s">
        <v>136</v>
      </c>
      <c r="AG146" s="191">
        <v>80</v>
      </c>
      <c r="AH146" s="191">
        <v>163</v>
      </c>
      <c r="AI146" s="191">
        <v>80</v>
      </c>
      <c r="AJ146" s="191">
        <v>163</v>
      </c>
      <c r="AK146" s="24" t="s">
        <v>172</v>
      </c>
      <c r="AL146" s="24" t="s">
        <v>173</v>
      </c>
      <c r="AM146" s="24"/>
      <c r="AP146" s="198"/>
      <c r="AQ146" s="198"/>
      <c r="AR146" s="198"/>
      <c r="AS146" s="198"/>
    </row>
    <row r="147" s="158" customFormat="1" ht="122" customHeight="1" spans="1:45">
      <c r="A147" s="24" t="s">
        <v>139</v>
      </c>
      <c r="B147" s="23" t="s">
        <v>381</v>
      </c>
      <c r="C147" s="25">
        <v>10190110141</v>
      </c>
      <c r="D147" s="24" t="s">
        <v>390</v>
      </c>
      <c r="E147" s="24" t="s">
        <v>417</v>
      </c>
      <c r="F147" s="25" t="s">
        <v>157</v>
      </c>
      <c r="G147" s="24" t="s">
        <v>322</v>
      </c>
      <c r="H147" s="24" t="s">
        <v>159</v>
      </c>
      <c r="I147" s="25" t="s">
        <v>144</v>
      </c>
      <c r="J147" s="24" t="s">
        <v>323</v>
      </c>
      <c r="K147" s="23">
        <v>17730783163</v>
      </c>
      <c r="L147" s="181">
        <v>1.52</v>
      </c>
      <c r="M147" s="181">
        <v>1.52</v>
      </c>
      <c r="N147" s="181"/>
      <c r="O147" s="181">
        <v>1.52</v>
      </c>
      <c r="P147" s="181"/>
      <c r="Q147" s="181"/>
      <c r="R147" s="181"/>
      <c r="S147" s="90"/>
      <c r="T147" s="90"/>
      <c r="U147" s="90"/>
      <c r="V147" s="90"/>
      <c r="W147" s="90"/>
      <c r="X147" s="90"/>
      <c r="Y147" s="90"/>
      <c r="Z147" s="90"/>
      <c r="AA147" s="24" t="s">
        <v>135</v>
      </c>
      <c r="AB147" s="24" t="s">
        <v>116</v>
      </c>
      <c r="AC147" s="24" t="s">
        <v>116</v>
      </c>
      <c r="AD147" s="24" t="s">
        <v>116</v>
      </c>
      <c r="AE147" s="24" t="s">
        <v>116</v>
      </c>
      <c r="AF147" s="24" t="s">
        <v>136</v>
      </c>
      <c r="AG147" s="24">
        <v>130</v>
      </c>
      <c r="AH147" s="24">
        <v>323</v>
      </c>
      <c r="AI147" s="24">
        <v>130</v>
      </c>
      <c r="AJ147" s="24">
        <v>323</v>
      </c>
      <c r="AK147" s="201" t="s">
        <v>401</v>
      </c>
      <c r="AL147" s="24" t="s">
        <v>173</v>
      </c>
      <c r="AM147" s="24"/>
      <c r="AP147" s="198"/>
      <c r="AQ147" s="198"/>
      <c r="AR147" s="198"/>
      <c r="AS147" s="198"/>
    </row>
    <row r="148" s="158" customFormat="1" ht="122" customHeight="1" spans="1:45">
      <c r="A148" s="24" t="s">
        <v>139</v>
      </c>
      <c r="B148" s="23" t="s">
        <v>381</v>
      </c>
      <c r="C148" s="25">
        <v>10190110142</v>
      </c>
      <c r="D148" s="24" t="s">
        <v>390</v>
      </c>
      <c r="E148" s="24" t="s">
        <v>411</v>
      </c>
      <c r="F148" s="25" t="s">
        <v>157</v>
      </c>
      <c r="G148" s="24" t="s">
        <v>325</v>
      </c>
      <c r="H148" s="24" t="s">
        <v>159</v>
      </c>
      <c r="I148" s="25" t="s">
        <v>144</v>
      </c>
      <c r="J148" s="24" t="s">
        <v>326</v>
      </c>
      <c r="K148" s="23">
        <v>15319667322</v>
      </c>
      <c r="L148" s="181">
        <v>8.278</v>
      </c>
      <c r="M148" s="181">
        <v>8.278</v>
      </c>
      <c r="N148" s="181"/>
      <c r="O148" s="181">
        <v>8.278</v>
      </c>
      <c r="P148" s="181"/>
      <c r="Q148" s="181"/>
      <c r="R148" s="181"/>
      <c r="S148" s="90"/>
      <c r="T148" s="90"/>
      <c r="U148" s="90"/>
      <c r="V148" s="90"/>
      <c r="W148" s="90"/>
      <c r="X148" s="90"/>
      <c r="Y148" s="90"/>
      <c r="Z148" s="90"/>
      <c r="AA148" s="24" t="s">
        <v>135</v>
      </c>
      <c r="AB148" s="24" t="s">
        <v>116</v>
      </c>
      <c r="AC148" s="24" t="s">
        <v>116</v>
      </c>
      <c r="AD148" s="24" t="s">
        <v>116</v>
      </c>
      <c r="AE148" s="24" t="s">
        <v>116</v>
      </c>
      <c r="AF148" s="24" t="s">
        <v>136</v>
      </c>
      <c r="AG148" s="24">
        <v>44</v>
      </c>
      <c r="AH148" s="24">
        <v>97</v>
      </c>
      <c r="AI148" s="24">
        <v>44</v>
      </c>
      <c r="AJ148" s="24">
        <v>97</v>
      </c>
      <c r="AK148" s="201" t="s">
        <v>401</v>
      </c>
      <c r="AL148" s="24" t="s">
        <v>173</v>
      </c>
      <c r="AM148" s="24"/>
      <c r="AP148" s="198"/>
      <c r="AQ148" s="198"/>
      <c r="AR148" s="198"/>
      <c r="AS148" s="198"/>
    </row>
    <row r="149" s="158" customFormat="1" ht="122" customHeight="1" spans="1:45">
      <c r="A149" s="24" t="s">
        <v>139</v>
      </c>
      <c r="B149" s="23" t="s">
        <v>381</v>
      </c>
      <c r="C149" s="25">
        <v>10190110143</v>
      </c>
      <c r="D149" s="24" t="s">
        <v>418</v>
      </c>
      <c r="E149" s="62" t="s">
        <v>419</v>
      </c>
      <c r="F149" s="24" t="s">
        <v>153</v>
      </c>
      <c r="G149" s="27" t="s">
        <v>258</v>
      </c>
      <c r="H149" s="23">
        <v>2019</v>
      </c>
      <c r="I149" s="24" t="s">
        <v>144</v>
      </c>
      <c r="J149" s="24" t="s">
        <v>259</v>
      </c>
      <c r="K149" s="23">
        <v>13992254435</v>
      </c>
      <c r="L149" s="181">
        <v>95.72</v>
      </c>
      <c r="M149" s="181">
        <v>95.72</v>
      </c>
      <c r="N149" s="181">
        <v>23.47</v>
      </c>
      <c r="O149" s="181"/>
      <c r="P149" s="185">
        <v>72.25</v>
      </c>
      <c r="Q149" s="181"/>
      <c r="R149" s="181"/>
      <c r="S149" s="90"/>
      <c r="T149" s="90"/>
      <c r="U149" s="90"/>
      <c r="V149" s="90"/>
      <c r="W149" s="90"/>
      <c r="X149" s="90"/>
      <c r="Y149" s="90"/>
      <c r="Z149" s="90"/>
      <c r="AA149" s="24" t="s">
        <v>135</v>
      </c>
      <c r="AB149" s="24" t="s">
        <v>116</v>
      </c>
      <c r="AC149" s="24" t="s">
        <v>116</v>
      </c>
      <c r="AD149" s="24" t="s">
        <v>116</v>
      </c>
      <c r="AE149" s="24" t="s">
        <v>136</v>
      </c>
      <c r="AF149" s="24" t="s">
        <v>136</v>
      </c>
      <c r="AG149" s="24">
        <v>154</v>
      </c>
      <c r="AH149" s="24">
        <v>383</v>
      </c>
      <c r="AI149" s="24">
        <v>154</v>
      </c>
      <c r="AJ149" s="24">
        <v>383</v>
      </c>
      <c r="AK149" s="24" t="s">
        <v>172</v>
      </c>
      <c r="AL149" s="24" t="s">
        <v>173</v>
      </c>
      <c r="AM149" s="24"/>
      <c r="AP149" s="198"/>
      <c r="AQ149" s="198"/>
      <c r="AR149" s="198"/>
      <c r="AS149" s="198"/>
    </row>
    <row r="150" s="158" customFormat="1" ht="141" customHeight="1" spans="1:45">
      <c r="A150" s="24" t="s">
        <v>139</v>
      </c>
      <c r="B150" s="23" t="s">
        <v>381</v>
      </c>
      <c r="C150" s="25">
        <v>10190110144</v>
      </c>
      <c r="D150" s="24" t="s">
        <v>418</v>
      </c>
      <c r="E150" s="28" t="s">
        <v>420</v>
      </c>
      <c r="F150" s="24" t="s">
        <v>153</v>
      </c>
      <c r="G150" s="27" t="s">
        <v>351</v>
      </c>
      <c r="H150" s="23">
        <v>2019</v>
      </c>
      <c r="I150" s="24" t="s">
        <v>144</v>
      </c>
      <c r="J150" s="27" t="s">
        <v>421</v>
      </c>
      <c r="K150" s="23">
        <v>13991094438</v>
      </c>
      <c r="L150" s="181">
        <v>92.4</v>
      </c>
      <c r="M150" s="181">
        <v>92.4</v>
      </c>
      <c r="N150" s="185">
        <v>27.72</v>
      </c>
      <c r="O150" s="181"/>
      <c r="P150" s="185">
        <v>64.68</v>
      </c>
      <c r="Q150" s="181"/>
      <c r="R150" s="181"/>
      <c r="S150" s="90"/>
      <c r="T150" s="90"/>
      <c r="U150" s="90"/>
      <c r="V150" s="90"/>
      <c r="W150" s="90"/>
      <c r="X150" s="90"/>
      <c r="Y150" s="90"/>
      <c r="Z150" s="90"/>
      <c r="AA150" s="24" t="s">
        <v>135</v>
      </c>
      <c r="AB150" s="24" t="s">
        <v>116</v>
      </c>
      <c r="AC150" s="24" t="s">
        <v>116</v>
      </c>
      <c r="AD150" s="24" t="s">
        <v>116</v>
      </c>
      <c r="AE150" s="24" t="s">
        <v>136</v>
      </c>
      <c r="AF150" s="24" t="s">
        <v>136</v>
      </c>
      <c r="AG150" s="24">
        <v>50</v>
      </c>
      <c r="AH150" s="24">
        <v>88</v>
      </c>
      <c r="AI150" s="24">
        <v>50</v>
      </c>
      <c r="AJ150" s="24">
        <v>88</v>
      </c>
      <c r="AK150" s="24" t="s">
        <v>172</v>
      </c>
      <c r="AL150" s="24" t="s">
        <v>173</v>
      </c>
      <c r="AM150" s="24"/>
      <c r="AP150" s="198"/>
      <c r="AQ150" s="198"/>
      <c r="AR150" s="198"/>
      <c r="AS150" s="198"/>
    </row>
    <row r="151" s="158" customFormat="1" ht="122" customHeight="1" spans="1:45">
      <c r="A151" s="24" t="s">
        <v>139</v>
      </c>
      <c r="B151" s="23" t="s">
        <v>381</v>
      </c>
      <c r="C151" s="25">
        <v>10190110145</v>
      </c>
      <c r="D151" s="24" t="s">
        <v>418</v>
      </c>
      <c r="E151" s="24" t="s">
        <v>422</v>
      </c>
      <c r="F151" s="24" t="s">
        <v>153</v>
      </c>
      <c r="G151" s="27" t="s">
        <v>423</v>
      </c>
      <c r="H151" s="23">
        <v>2019</v>
      </c>
      <c r="I151" s="24" t="s">
        <v>144</v>
      </c>
      <c r="J151" s="24" t="s">
        <v>424</v>
      </c>
      <c r="K151" s="23">
        <v>13720688989</v>
      </c>
      <c r="L151" s="181">
        <v>150.2</v>
      </c>
      <c r="M151" s="185">
        <v>27</v>
      </c>
      <c r="N151" s="185">
        <v>27</v>
      </c>
      <c r="O151" s="181"/>
      <c r="P151" s="181"/>
      <c r="Q151" s="181"/>
      <c r="R151" s="181">
        <v>123.2</v>
      </c>
      <c r="S151" s="90"/>
      <c r="T151" s="90"/>
      <c r="U151" s="90"/>
      <c r="V151" s="90"/>
      <c r="W151" s="90"/>
      <c r="X151" s="90"/>
      <c r="Y151" s="90"/>
      <c r="Z151" s="90"/>
      <c r="AA151" s="24" t="s">
        <v>135</v>
      </c>
      <c r="AB151" s="24" t="s">
        <v>116</v>
      </c>
      <c r="AC151" s="24" t="s">
        <v>116</v>
      </c>
      <c r="AD151" s="24" t="s">
        <v>116</v>
      </c>
      <c r="AE151" s="24" t="s">
        <v>136</v>
      </c>
      <c r="AF151" s="24" t="s">
        <v>136</v>
      </c>
      <c r="AG151" s="24">
        <v>66</v>
      </c>
      <c r="AH151" s="24">
        <v>150</v>
      </c>
      <c r="AI151" s="24">
        <v>66</v>
      </c>
      <c r="AJ151" s="24">
        <v>150</v>
      </c>
      <c r="AK151" s="24" t="s">
        <v>172</v>
      </c>
      <c r="AL151" s="24" t="s">
        <v>173</v>
      </c>
      <c r="AM151" s="24"/>
      <c r="AP151" s="198"/>
      <c r="AQ151" s="198"/>
      <c r="AR151" s="198"/>
      <c r="AS151" s="198"/>
    </row>
    <row r="152" s="158" customFormat="1" ht="122" customHeight="1" spans="1:45">
      <c r="A152" s="24" t="s">
        <v>139</v>
      </c>
      <c r="B152" s="23" t="s">
        <v>381</v>
      </c>
      <c r="C152" s="25">
        <v>10190110146</v>
      </c>
      <c r="D152" s="24" t="s">
        <v>418</v>
      </c>
      <c r="E152" s="24" t="s">
        <v>425</v>
      </c>
      <c r="F152" s="24" t="s">
        <v>151</v>
      </c>
      <c r="G152" s="25" t="s">
        <v>268</v>
      </c>
      <c r="H152" s="23">
        <v>2019</v>
      </c>
      <c r="I152" s="24" t="s">
        <v>144</v>
      </c>
      <c r="J152" s="24" t="s">
        <v>269</v>
      </c>
      <c r="K152" s="23">
        <v>15291253803</v>
      </c>
      <c r="L152" s="185">
        <v>214.5</v>
      </c>
      <c r="M152" s="181">
        <v>36</v>
      </c>
      <c r="N152" s="181">
        <v>36</v>
      </c>
      <c r="O152" s="181"/>
      <c r="P152" s="181"/>
      <c r="Q152" s="181"/>
      <c r="R152" s="185">
        <v>178.5</v>
      </c>
      <c r="S152" s="90"/>
      <c r="T152" s="90"/>
      <c r="U152" s="90"/>
      <c r="V152" s="90"/>
      <c r="W152" s="90"/>
      <c r="X152" s="90"/>
      <c r="Y152" s="90"/>
      <c r="Z152" s="90"/>
      <c r="AA152" s="24" t="s">
        <v>135</v>
      </c>
      <c r="AB152" s="24" t="s">
        <v>116</v>
      </c>
      <c r="AC152" s="24" t="s">
        <v>116</v>
      </c>
      <c r="AD152" s="24" t="s">
        <v>116</v>
      </c>
      <c r="AE152" s="24" t="s">
        <v>116</v>
      </c>
      <c r="AF152" s="24" t="s">
        <v>136</v>
      </c>
      <c r="AG152" s="24">
        <v>22</v>
      </c>
      <c r="AH152" s="24">
        <v>40</v>
      </c>
      <c r="AI152" s="24">
        <v>22</v>
      </c>
      <c r="AJ152" s="24">
        <v>40</v>
      </c>
      <c r="AK152" s="24" t="s">
        <v>172</v>
      </c>
      <c r="AL152" s="24" t="s">
        <v>173</v>
      </c>
      <c r="AM152" s="24"/>
      <c r="AP152" s="198"/>
      <c r="AQ152" s="198"/>
      <c r="AR152" s="198"/>
      <c r="AS152" s="198"/>
    </row>
    <row r="153" s="158" customFormat="1" ht="122" customHeight="1" spans="1:45">
      <c r="A153" s="24" t="s">
        <v>139</v>
      </c>
      <c r="B153" s="23" t="s">
        <v>381</v>
      </c>
      <c r="C153" s="25">
        <v>10190110147</v>
      </c>
      <c r="D153" s="24" t="s">
        <v>418</v>
      </c>
      <c r="E153" s="35" t="s">
        <v>426</v>
      </c>
      <c r="F153" s="24" t="s">
        <v>151</v>
      </c>
      <c r="G153" s="25" t="s">
        <v>427</v>
      </c>
      <c r="H153" s="23">
        <v>2019</v>
      </c>
      <c r="I153" s="24" t="s">
        <v>144</v>
      </c>
      <c r="J153" s="24" t="s">
        <v>428</v>
      </c>
      <c r="K153" s="23">
        <v>13389129556</v>
      </c>
      <c r="L153" s="181">
        <v>139.4</v>
      </c>
      <c r="M153" s="181">
        <v>139.4</v>
      </c>
      <c r="N153" s="181"/>
      <c r="O153" s="181"/>
      <c r="P153" s="181">
        <v>139.4</v>
      </c>
      <c r="Q153" s="181"/>
      <c r="R153" s="181"/>
      <c r="S153" s="90"/>
      <c r="T153" s="90"/>
      <c r="U153" s="90"/>
      <c r="V153" s="90"/>
      <c r="W153" s="90"/>
      <c r="X153" s="90"/>
      <c r="Y153" s="90"/>
      <c r="Z153" s="90"/>
      <c r="AA153" s="24" t="s">
        <v>135</v>
      </c>
      <c r="AB153" s="24" t="s">
        <v>116</v>
      </c>
      <c r="AC153" s="24" t="s">
        <v>116</v>
      </c>
      <c r="AD153" s="24" t="s">
        <v>116</v>
      </c>
      <c r="AE153" s="24" t="s">
        <v>116</v>
      </c>
      <c r="AF153" s="24" t="s">
        <v>136</v>
      </c>
      <c r="AG153" s="24">
        <v>42</v>
      </c>
      <c r="AH153" s="24">
        <v>115</v>
      </c>
      <c r="AI153" s="24">
        <v>42</v>
      </c>
      <c r="AJ153" s="24">
        <v>115</v>
      </c>
      <c r="AK153" s="24" t="s">
        <v>172</v>
      </c>
      <c r="AL153" s="24" t="s">
        <v>173</v>
      </c>
      <c r="AM153" s="24"/>
      <c r="AP153" s="198"/>
      <c r="AQ153" s="198"/>
      <c r="AR153" s="198"/>
      <c r="AS153" s="198"/>
    </row>
    <row r="154" s="158" customFormat="1" ht="122" customHeight="1" spans="1:45">
      <c r="A154" s="24" t="s">
        <v>139</v>
      </c>
      <c r="B154" s="23" t="s">
        <v>381</v>
      </c>
      <c r="C154" s="25">
        <v>10190110148</v>
      </c>
      <c r="D154" s="24" t="s">
        <v>418</v>
      </c>
      <c r="E154" s="24" t="s">
        <v>429</v>
      </c>
      <c r="F154" s="24" t="s">
        <v>151</v>
      </c>
      <c r="G154" s="25" t="s">
        <v>430</v>
      </c>
      <c r="H154" s="23">
        <v>2019</v>
      </c>
      <c r="I154" s="24" t="s">
        <v>144</v>
      </c>
      <c r="J154" s="24" t="s">
        <v>431</v>
      </c>
      <c r="K154" s="23">
        <v>15891173170</v>
      </c>
      <c r="L154" s="181">
        <v>73.12</v>
      </c>
      <c r="M154" s="181">
        <v>73.12</v>
      </c>
      <c r="N154" s="185">
        <v>20.44</v>
      </c>
      <c r="O154" s="181"/>
      <c r="P154" s="185">
        <v>52.68</v>
      </c>
      <c r="Q154" s="181"/>
      <c r="R154" s="181"/>
      <c r="S154" s="90"/>
      <c r="T154" s="90"/>
      <c r="U154" s="90"/>
      <c r="V154" s="90"/>
      <c r="W154" s="90"/>
      <c r="X154" s="90"/>
      <c r="Y154" s="90"/>
      <c r="Z154" s="90"/>
      <c r="AA154" s="24" t="s">
        <v>135</v>
      </c>
      <c r="AB154" s="24" t="s">
        <v>116</v>
      </c>
      <c r="AC154" s="24" t="s">
        <v>116</v>
      </c>
      <c r="AD154" s="24" t="s">
        <v>116</v>
      </c>
      <c r="AE154" s="24" t="s">
        <v>116</v>
      </c>
      <c r="AF154" s="24" t="s">
        <v>136</v>
      </c>
      <c r="AG154" s="24">
        <v>14</v>
      </c>
      <c r="AH154" s="24">
        <v>29</v>
      </c>
      <c r="AI154" s="24">
        <v>14</v>
      </c>
      <c r="AJ154" s="24">
        <v>29</v>
      </c>
      <c r="AK154" s="24" t="s">
        <v>172</v>
      </c>
      <c r="AL154" s="24" t="s">
        <v>173</v>
      </c>
      <c r="AM154" s="24"/>
      <c r="AP154" s="198"/>
      <c r="AQ154" s="198"/>
      <c r="AR154" s="198"/>
      <c r="AS154" s="198"/>
    </row>
    <row r="155" s="158" customFormat="1" ht="122" customHeight="1" spans="1:45">
      <c r="A155" s="24" t="s">
        <v>139</v>
      </c>
      <c r="B155" s="23" t="s">
        <v>381</v>
      </c>
      <c r="C155" s="25">
        <v>10190110149</v>
      </c>
      <c r="D155" s="24" t="s">
        <v>418</v>
      </c>
      <c r="E155" s="24" t="s">
        <v>432</v>
      </c>
      <c r="F155" s="24" t="s">
        <v>151</v>
      </c>
      <c r="G155" s="25" t="s">
        <v>433</v>
      </c>
      <c r="H155" s="23">
        <v>2019</v>
      </c>
      <c r="I155" s="24" t="s">
        <v>144</v>
      </c>
      <c r="J155" s="24" t="s">
        <v>434</v>
      </c>
      <c r="K155" s="23">
        <v>15619921999</v>
      </c>
      <c r="L155" s="181">
        <v>48.6</v>
      </c>
      <c r="M155" s="181">
        <v>48.6</v>
      </c>
      <c r="N155" s="185">
        <v>17.88</v>
      </c>
      <c r="O155" s="181"/>
      <c r="P155" s="185">
        <v>30.72</v>
      </c>
      <c r="Q155" s="181"/>
      <c r="R155" s="181"/>
      <c r="S155" s="90"/>
      <c r="T155" s="90"/>
      <c r="U155" s="90"/>
      <c r="V155" s="90"/>
      <c r="W155" s="90"/>
      <c r="X155" s="90"/>
      <c r="Y155" s="90"/>
      <c r="Z155" s="90"/>
      <c r="AA155" s="24" t="s">
        <v>135</v>
      </c>
      <c r="AB155" s="24" t="s">
        <v>116</v>
      </c>
      <c r="AC155" s="24" t="s">
        <v>116</v>
      </c>
      <c r="AD155" s="24" t="s">
        <v>116</v>
      </c>
      <c r="AE155" s="24" t="s">
        <v>116</v>
      </c>
      <c r="AF155" s="24" t="s">
        <v>136</v>
      </c>
      <c r="AG155" s="24">
        <v>57</v>
      </c>
      <c r="AH155" s="24">
        <v>119</v>
      </c>
      <c r="AI155" s="24">
        <v>57</v>
      </c>
      <c r="AJ155" s="24">
        <v>119</v>
      </c>
      <c r="AK155" s="24" t="s">
        <v>172</v>
      </c>
      <c r="AL155" s="24" t="s">
        <v>173</v>
      </c>
      <c r="AM155" s="24"/>
      <c r="AP155" s="198"/>
      <c r="AQ155" s="198"/>
      <c r="AR155" s="198"/>
      <c r="AS155" s="198"/>
    </row>
    <row r="156" s="158" customFormat="1" ht="122" customHeight="1" spans="1:45">
      <c r="A156" s="24" t="s">
        <v>139</v>
      </c>
      <c r="B156" s="23" t="s">
        <v>381</v>
      </c>
      <c r="C156" s="25">
        <v>10190110150</v>
      </c>
      <c r="D156" s="24" t="s">
        <v>418</v>
      </c>
      <c r="E156" s="35" t="s">
        <v>426</v>
      </c>
      <c r="F156" s="24" t="s">
        <v>151</v>
      </c>
      <c r="G156" s="25" t="s">
        <v>435</v>
      </c>
      <c r="H156" s="23">
        <v>2019</v>
      </c>
      <c r="I156" s="24" t="s">
        <v>144</v>
      </c>
      <c r="J156" s="24" t="s">
        <v>436</v>
      </c>
      <c r="K156" s="23">
        <v>15929409100</v>
      </c>
      <c r="L156" s="181">
        <v>139.4</v>
      </c>
      <c r="M156" s="181">
        <v>139.4</v>
      </c>
      <c r="N156" s="185">
        <v>41.82</v>
      </c>
      <c r="O156" s="181"/>
      <c r="P156" s="185">
        <v>97.58</v>
      </c>
      <c r="Q156" s="181"/>
      <c r="R156" s="181"/>
      <c r="S156" s="90"/>
      <c r="T156" s="90"/>
      <c r="U156" s="90"/>
      <c r="V156" s="90"/>
      <c r="W156" s="90"/>
      <c r="X156" s="90"/>
      <c r="Y156" s="90"/>
      <c r="Z156" s="90"/>
      <c r="AA156" s="24" t="s">
        <v>135</v>
      </c>
      <c r="AB156" s="24" t="s">
        <v>116</v>
      </c>
      <c r="AC156" s="24" t="s">
        <v>116</v>
      </c>
      <c r="AD156" s="24" t="s">
        <v>116</v>
      </c>
      <c r="AE156" s="24" t="s">
        <v>116</v>
      </c>
      <c r="AF156" s="24" t="s">
        <v>136</v>
      </c>
      <c r="AG156" s="24">
        <v>75</v>
      </c>
      <c r="AH156" s="24">
        <v>138</v>
      </c>
      <c r="AI156" s="24">
        <v>75</v>
      </c>
      <c r="AJ156" s="24">
        <v>138</v>
      </c>
      <c r="AK156" s="24" t="s">
        <v>172</v>
      </c>
      <c r="AL156" s="24" t="s">
        <v>173</v>
      </c>
      <c r="AM156" s="24"/>
      <c r="AP156" s="198"/>
      <c r="AQ156" s="198"/>
      <c r="AR156" s="198"/>
      <c r="AS156" s="198"/>
    </row>
    <row r="157" s="158" customFormat="1" ht="122" customHeight="1" spans="1:45">
      <c r="A157" s="24" t="s">
        <v>139</v>
      </c>
      <c r="B157" s="23" t="s">
        <v>381</v>
      </c>
      <c r="C157" s="25">
        <v>10190110151</v>
      </c>
      <c r="D157" s="24" t="s">
        <v>418</v>
      </c>
      <c r="E157" s="24" t="s">
        <v>437</v>
      </c>
      <c r="F157" s="24" t="s">
        <v>151</v>
      </c>
      <c r="G157" s="25" t="s">
        <v>405</v>
      </c>
      <c r="H157" s="23">
        <v>2019</v>
      </c>
      <c r="I157" s="24" t="s">
        <v>144</v>
      </c>
      <c r="J157" s="24" t="s">
        <v>406</v>
      </c>
      <c r="K157" s="23">
        <v>15091226539</v>
      </c>
      <c r="L157" s="181">
        <v>60</v>
      </c>
      <c r="M157" s="181"/>
      <c r="N157" s="181"/>
      <c r="O157" s="181"/>
      <c r="P157" s="181"/>
      <c r="Q157" s="181"/>
      <c r="R157" s="181">
        <v>60</v>
      </c>
      <c r="S157" s="90"/>
      <c r="T157" s="90"/>
      <c r="U157" s="90"/>
      <c r="V157" s="90"/>
      <c r="W157" s="90"/>
      <c r="X157" s="90"/>
      <c r="Y157" s="90"/>
      <c r="Z157" s="90"/>
      <c r="AA157" s="24" t="s">
        <v>135</v>
      </c>
      <c r="AB157" s="24" t="s">
        <v>116</v>
      </c>
      <c r="AC157" s="24" t="s">
        <v>116</v>
      </c>
      <c r="AD157" s="24" t="s">
        <v>116</v>
      </c>
      <c r="AE157" s="24" t="s">
        <v>116</v>
      </c>
      <c r="AF157" s="24" t="s">
        <v>136</v>
      </c>
      <c r="AG157" s="24">
        <v>100</v>
      </c>
      <c r="AH157" s="24">
        <v>214</v>
      </c>
      <c r="AI157" s="24">
        <v>100</v>
      </c>
      <c r="AJ157" s="24">
        <v>214</v>
      </c>
      <c r="AK157" s="24" t="s">
        <v>172</v>
      </c>
      <c r="AL157" s="24" t="s">
        <v>173</v>
      </c>
      <c r="AM157" s="24"/>
      <c r="AP157" s="198"/>
      <c r="AQ157" s="198"/>
      <c r="AR157" s="198"/>
      <c r="AS157" s="198"/>
    </row>
    <row r="158" s="158" customFormat="1" ht="122" customHeight="1" spans="1:45">
      <c r="A158" s="24" t="s">
        <v>139</v>
      </c>
      <c r="B158" s="23" t="s">
        <v>381</v>
      </c>
      <c r="C158" s="25">
        <v>10190110152</v>
      </c>
      <c r="D158" s="24" t="s">
        <v>418</v>
      </c>
      <c r="E158" s="24" t="s">
        <v>438</v>
      </c>
      <c r="F158" s="33" t="s">
        <v>149</v>
      </c>
      <c r="G158" s="24" t="s">
        <v>277</v>
      </c>
      <c r="H158" s="23">
        <v>2019</v>
      </c>
      <c r="I158" s="206" t="s">
        <v>144</v>
      </c>
      <c r="J158" s="24" t="s">
        <v>160</v>
      </c>
      <c r="K158" s="23">
        <v>13772379199</v>
      </c>
      <c r="L158" s="181">
        <v>92.4</v>
      </c>
      <c r="M158" s="181">
        <v>92.4</v>
      </c>
      <c r="N158" s="185">
        <v>27.72</v>
      </c>
      <c r="O158" s="181"/>
      <c r="P158" s="185">
        <v>64.68</v>
      </c>
      <c r="Q158" s="181"/>
      <c r="R158" s="181"/>
      <c r="S158" s="90"/>
      <c r="T158" s="90"/>
      <c r="U158" s="90"/>
      <c r="V158" s="90"/>
      <c r="W158" s="90"/>
      <c r="X158" s="90"/>
      <c r="Y158" s="90"/>
      <c r="Z158" s="90"/>
      <c r="AA158" s="24" t="s">
        <v>135</v>
      </c>
      <c r="AB158" s="24" t="s">
        <v>116</v>
      </c>
      <c r="AC158" s="24" t="s">
        <v>116</v>
      </c>
      <c r="AD158" s="24" t="s">
        <v>116</v>
      </c>
      <c r="AE158" s="24" t="s">
        <v>116</v>
      </c>
      <c r="AF158" s="24" t="s">
        <v>136</v>
      </c>
      <c r="AG158" s="24">
        <v>91</v>
      </c>
      <c r="AH158" s="24">
        <v>192</v>
      </c>
      <c r="AI158" s="24">
        <v>91</v>
      </c>
      <c r="AJ158" s="24">
        <v>192</v>
      </c>
      <c r="AK158" s="24" t="s">
        <v>172</v>
      </c>
      <c r="AL158" s="24" t="s">
        <v>173</v>
      </c>
      <c r="AM158" s="24"/>
      <c r="AP158" s="198"/>
      <c r="AQ158" s="198"/>
      <c r="AR158" s="198"/>
      <c r="AS158" s="198"/>
    </row>
    <row r="159" s="158" customFormat="1" ht="122" customHeight="1" spans="1:45">
      <c r="A159" s="24" t="s">
        <v>139</v>
      </c>
      <c r="B159" s="23" t="s">
        <v>381</v>
      </c>
      <c r="C159" s="25">
        <v>10190110153</v>
      </c>
      <c r="D159" s="24" t="s">
        <v>418</v>
      </c>
      <c r="E159" s="24" t="s">
        <v>439</v>
      </c>
      <c r="F159" s="33" t="s">
        <v>149</v>
      </c>
      <c r="G159" s="46" t="s">
        <v>440</v>
      </c>
      <c r="H159" s="23">
        <v>2019</v>
      </c>
      <c r="I159" s="206" t="s">
        <v>144</v>
      </c>
      <c r="J159" s="24" t="s">
        <v>160</v>
      </c>
      <c r="K159" s="23">
        <v>13772379199</v>
      </c>
      <c r="L159" s="181">
        <v>86.14</v>
      </c>
      <c r="M159" s="181">
        <v>9</v>
      </c>
      <c r="N159" s="181">
        <v>9</v>
      </c>
      <c r="O159" s="181"/>
      <c r="P159" s="181"/>
      <c r="Q159" s="181"/>
      <c r="R159" s="181">
        <v>77.14</v>
      </c>
      <c r="S159" s="90"/>
      <c r="T159" s="90"/>
      <c r="U159" s="90"/>
      <c r="V159" s="90"/>
      <c r="W159" s="90"/>
      <c r="X159" s="90"/>
      <c r="Y159" s="90"/>
      <c r="Z159" s="90"/>
      <c r="AA159" s="24" t="s">
        <v>135</v>
      </c>
      <c r="AB159" s="24" t="s">
        <v>116</v>
      </c>
      <c r="AC159" s="24" t="s">
        <v>116</v>
      </c>
      <c r="AD159" s="24" t="s">
        <v>116</v>
      </c>
      <c r="AE159" s="24" t="s">
        <v>116</v>
      </c>
      <c r="AF159" s="24" t="s">
        <v>136</v>
      </c>
      <c r="AG159" s="24">
        <v>42</v>
      </c>
      <c r="AH159" s="24">
        <v>82</v>
      </c>
      <c r="AI159" s="24">
        <v>42</v>
      </c>
      <c r="AJ159" s="24">
        <v>82</v>
      </c>
      <c r="AK159" s="24" t="s">
        <v>172</v>
      </c>
      <c r="AL159" s="24" t="s">
        <v>173</v>
      </c>
      <c r="AM159" s="24"/>
      <c r="AP159" s="198"/>
      <c r="AQ159" s="198"/>
      <c r="AR159" s="198"/>
      <c r="AS159" s="198"/>
    </row>
    <row r="160" s="158" customFormat="1" ht="122" customHeight="1" spans="1:45">
      <c r="A160" s="24" t="s">
        <v>139</v>
      </c>
      <c r="B160" s="23" t="s">
        <v>381</v>
      </c>
      <c r="C160" s="25">
        <v>10190110154</v>
      </c>
      <c r="D160" s="24" t="s">
        <v>418</v>
      </c>
      <c r="E160" s="24" t="s">
        <v>432</v>
      </c>
      <c r="F160" s="33" t="s">
        <v>149</v>
      </c>
      <c r="G160" s="24" t="s">
        <v>441</v>
      </c>
      <c r="H160" s="23">
        <v>2019</v>
      </c>
      <c r="I160" s="206" t="s">
        <v>144</v>
      </c>
      <c r="J160" s="24" t="s">
        <v>160</v>
      </c>
      <c r="K160" s="23">
        <v>13772379199</v>
      </c>
      <c r="L160" s="181">
        <v>48.6</v>
      </c>
      <c r="M160" s="181">
        <v>48.6</v>
      </c>
      <c r="N160" s="185">
        <v>11.73</v>
      </c>
      <c r="O160" s="181"/>
      <c r="P160" s="185">
        <v>36.87</v>
      </c>
      <c r="Q160" s="181"/>
      <c r="R160" s="181"/>
      <c r="S160" s="90"/>
      <c r="T160" s="90"/>
      <c r="U160" s="90"/>
      <c r="V160" s="90"/>
      <c r="W160" s="90"/>
      <c r="X160" s="90"/>
      <c r="Y160" s="90"/>
      <c r="Z160" s="90"/>
      <c r="AA160" s="24" t="s">
        <v>135</v>
      </c>
      <c r="AB160" s="24" t="s">
        <v>116</v>
      </c>
      <c r="AC160" s="24" t="s">
        <v>116</v>
      </c>
      <c r="AD160" s="24" t="s">
        <v>116</v>
      </c>
      <c r="AE160" s="24" t="s">
        <v>116</v>
      </c>
      <c r="AF160" s="24" t="s">
        <v>136</v>
      </c>
      <c r="AG160" s="24">
        <v>63</v>
      </c>
      <c r="AH160" s="24">
        <v>147</v>
      </c>
      <c r="AI160" s="24">
        <v>63</v>
      </c>
      <c r="AJ160" s="24">
        <v>147</v>
      </c>
      <c r="AK160" s="24" t="s">
        <v>172</v>
      </c>
      <c r="AL160" s="24" t="s">
        <v>173</v>
      </c>
      <c r="AM160" s="24"/>
      <c r="AP160" s="198"/>
      <c r="AQ160" s="198"/>
      <c r="AR160" s="198"/>
      <c r="AS160" s="198"/>
    </row>
    <row r="161" s="158" customFormat="1" ht="122" customHeight="1" spans="1:45">
      <c r="A161" s="24" t="s">
        <v>139</v>
      </c>
      <c r="B161" s="23" t="s">
        <v>381</v>
      </c>
      <c r="C161" s="25">
        <v>10190110155</v>
      </c>
      <c r="D161" s="24" t="s">
        <v>418</v>
      </c>
      <c r="E161" s="202" t="s">
        <v>442</v>
      </c>
      <c r="F161" s="24" t="s">
        <v>149</v>
      </c>
      <c r="G161" s="24" t="s">
        <v>443</v>
      </c>
      <c r="H161" s="23">
        <v>2019</v>
      </c>
      <c r="I161" s="206" t="s">
        <v>144</v>
      </c>
      <c r="J161" s="24" t="s">
        <v>160</v>
      </c>
      <c r="K161" s="23">
        <v>13772379199</v>
      </c>
      <c r="L161" s="181">
        <v>93.72</v>
      </c>
      <c r="M161" s="181">
        <v>93.72</v>
      </c>
      <c r="N161" s="181">
        <v>93.72</v>
      </c>
      <c r="O161" s="185"/>
      <c r="P161" s="181"/>
      <c r="Q161" s="181"/>
      <c r="R161" s="181"/>
      <c r="S161" s="90"/>
      <c r="T161" s="90"/>
      <c r="U161" s="90"/>
      <c r="V161" s="90"/>
      <c r="W161" s="90"/>
      <c r="X161" s="90"/>
      <c r="Y161" s="90"/>
      <c r="Z161" s="90"/>
      <c r="AA161" s="24" t="s">
        <v>135</v>
      </c>
      <c r="AB161" s="24" t="s">
        <v>116</v>
      </c>
      <c r="AC161" s="24" t="s">
        <v>116</v>
      </c>
      <c r="AD161" s="24" t="s">
        <v>116</v>
      </c>
      <c r="AE161" s="24" t="s">
        <v>116</v>
      </c>
      <c r="AF161" s="24" t="s">
        <v>136</v>
      </c>
      <c r="AG161" s="24">
        <v>65</v>
      </c>
      <c r="AH161" s="24">
        <v>131</v>
      </c>
      <c r="AI161" s="24">
        <v>65</v>
      </c>
      <c r="AJ161" s="24">
        <v>131</v>
      </c>
      <c r="AK161" s="24" t="s">
        <v>172</v>
      </c>
      <c r="AL161" s="24" t="s">
        <v>173</v>
      </c>
      <c r="AM161" s="24"/>
      <c r="AP161" s="198"/>
      <c r="AQ161" s="198"/>
      <c r="AR161" s="198"/>
      <c r="AS161" s="198"/>
    </row>
    <row r="162" s="158" customFormat="1" ht="122" customHeight="1" spans="1:45">
      <c r="A162" s="24" t="s">
        <v>139</v>
      </c>
      <c r="B162" s="23" t="s">
        <v>381</v>
      </c>
      <c r="C162" s="25">
        <v>10190110156</v>
      </c>
      <c r="D162" s="24" t="s">
        <v>418</v>
      </c>
      <c r="E162" s="202" t="s">
        <v>432</v>
      </c>
      <c r="F162" s="24" t="s">
        <v>149</v>
      </c>
      <c r="G162" s="24" t="s">
        <v>443</v>
      </c>
      <c r="H162" s="23">
        <v>2019</v>
      </c>
      <c r="I162" s="206" t="s">
        <v>144</v>
      </c>
      <c r="J162" s="24" t="s">
        <v>160</v>
      </c>
      <c r="K162" s="23">
        <v>13772379199</v>
      </c>
      <c r="L162" s="181">
        <v>48.6</v>
      </c>
      <c r="M162" s="181">
        <v>48.6</v>
      </c>
      <c r="N162" s="185">
        <v>11.73</v>
      </c>
      <c r="O162" s="181"/>
      <c r="P162" s="185">
        <v>36.87</v>
      </c>
      <c r="Q162" s="181"/>
      <c r="R162" s="181"/>
      <c r="S162" s="90"/>
      <c r="T162" s="90"/>
      <c r="U162" s="90"/>
      <c r="V162" s="90"/>
      <c r="W162" s="90"/>
      <c r="X162" s="90"/>
      <c r="Y162" s="90"/>
      <c r="Z162" s="90"/>
      <c r="AA162" s="24" t="s">
        <v>135</v>
      </c>
      <c r="AB162" s="24" t="s">
        <v>116</v>
      </c>
      <c r="AC162" s="24" t="s">
        <v>116</v>
      </c>
      <c r="AD162" s="24" t="s">
        <v>116</v>
      </c>
      <c r="AE162" s="24" t="s">
        <v>116</v>
      </c>
      <c r="AF162" s="24" t="s">
        <v>136</v>
      </c>
      <c r="AG162" s="24">
        <v>65</v>
      </c>
      <c r="AH162" s="24">
        <v>131</v>
      </c>
      <c r="AI162" s="24">
        <v>65</v>
      </c>
      <c r="AJ162" s="24">
        <v>131</v>
      </c>
      <c r="AK162" s="24" t="s">
        <v>172</v>
      </c>
      <c r="AL162" s="24" t="s">
        <v>173</v>
      </c>
      <c r="AM162" s="24"/>
      <c r="AP162" s="198"/>
      <c r="AQ162" s="198"/>
      <c r="AR162" s="198"/>
      <c r="AS162" s="198"/>
    </row>
    <row r="163" s="158" customFormat="1" ht="122" customHeight="1" spans="1:45">
      <c r="A163" s="24" t="s">
        <v>139</v>
      </c>
      <c r="B163" s="23" t="s">
        <v>381</v>
      </c>
      <c r="C163" s="25">
        <v>10190110157</v>
      </c>
      <c r="D163" s="24" t="s">
        <v>418</v>
      </c>
      <c r="E163" s="35" t="s">
        <v>432</v>
      </c>
      <c r="F163" s="33" t="s">
        <v>149</v>
      </c>
      <c r="G163" s="24" t="s">
        <v>279</v>
      </c>
      <c r="H163" s="23">
        <v>2019</v>
      </c>
      <c r="I163" s="206" t="s">
        <v>144</v>
      </c>
      <c r="J163" s="24" t="s">
        <v>160</v>
      </c>
      <c r="K163" s="23">
        <v>13772379199</v>
      </c>
      <c r="L163" s="181">
        <v>48.6</v>
      </c>
      <c r="M163" s="181">
        <v>48.6</v>
      </c>
      <c r="N163" s="185">
        <v>11.73</v>
      </c>
      <c r="O163" s="181"/>
      <c r="P163" s="185">
        <v>36.87</v>
      </c>
      <c r="Q163" s="181"/>
      <c r="R163" s="181"/>
      <c r="S163" s="90"/>
      <c r="T163" s="90"/>
      <c r="U163" s="90"/>
      <c r="V163" s="90"/>
      <c r="W163" s="90"/>
      <c r="X163" s="90"/>
      <c r="Y163" s="90"/>
      <c r="Z163" s="90"/>
      <c r="AA163" s="24" t="s">
        <v>135</v>
      </c>
      <c r="AB163" s="24" t="s">
        <v>116</v>
      </c>
      <c r="AC163" s="24" t="s">
        <v>116</v>
      </c>
      <c r="AD163" s="24" t="s">
        <v>116</v>
      </c>
      <c r="AE163" s="24" t="s">
        <v>116</v>
      </c>
      <c r="AF163" s="24" t="s">
        <v>136</v>
      </c>
      <c r="AG163" s="24">
        <v>128</v>
      </c>
      <c r="AH163" s="24">
        <v>300</v>
      </c>
      <c r="AI163" s="24">
        <v>128</v>
      </c>
      <c r="AJ163" s="24">
        <v>300</v>
      </c>
      <c r="AK163" s="24" t="s">
        <v>172</v>
      </c>
      <c r="AL163" s="24" t="s">
        <v>173</v>
      </c>
      <c r="AM163" s="24"/>
      <c r="AP163" s="198"/>
      <c r="AQ163" s="198"/>
      <c r="AR163" s="198"/>
      <c r="AS163" s="198"/>
    </row>
    <row r="164" s="158" customFormat="1" ht="122" customHeight="1" spans="1:45">
      <c r="A164" s="24" t="s">
        <v>139</v>
      </c>
      <c r="B164" s="23" t="s">
        <v>381</v>
      </c>
      <c r="C164" s="25">
        <v>10190110158</v>
      </c>
      <c r="D164" s="24" t="s">
        <v>418</v>
      </c>
      <c r="E164" s="109" t="s">
        <v>444</v>
      </c>
      <c r="F164" s="33" t="s">
        <v>149</v>
      </c>
      <c r="G164" s="24" t="s">
        <v>281</v>
      </c>
      <c r="H164" s="23">
        <v>2019</v>
      </c>
      <c r="I164" s="206" t="s">
        <v>144</v>
      </c>
      <c r="J164" s="24" t="s">
        <v>160</v>
      </c>
      <c r="K164" s="23">
        <v>13772379199</v>
      </c>
      <c r="L164" s="181">
        <v>40.72</v>
      </c>
      <c r="M164" s="181">
        <v>40.72</v>
      </c>
      <c r="N164" s="185">
        <v>5.08935</v>
      </c>
      <c r="O164" s="181"/>
      <c r="P164" s="185">
        <v>35.63065</v>
      </c>
      <c r="Q164" s="181"/>
      <c r="R164" s="181"/>
      <c r="S164" s="90"/>
      <c r="T164" s="90"/>
      <c r="U164" s="90"/>
      <c r="V164" s="90"/>
      <c r="W164" s="90"/>
      <c r="X164" s="90"/>
      <c r="Y164" s="90"/>
      <c r="Z164" s="90"/>
      <c r="AA164" s="24" t="s">
        <v>135</v>
      </c>
      <c r="AB164" s="24" t="s">
        <v>116</v>
      </c>
      <c r="AC164" s="24" t="s">
        <v>116</v>
      </c>
      <c r="AD164" s="24" t="s">
        <v>116</v>
      </c>
      <c r="AE164" s="24" t="s">
        <v>116</v>
      </c>
      <c r="AF164" s="24" t="s">
        <v>136</v>
      </c>
      <c r="AG164" s="24">
        <v>66</v>
      </c>
      <c r="AH164" s="24">
        <v>137</v>
      </c>
      <c r="AI164" s="24">
        <v>66</v>
      </c>
      <c r="AJ164" s="24">
        <v>137</v>
      </c>
      <c r="AK164" s="24" t="s">
        <v>172</v>
      </c>
      <c r="AL164" s="24" t="s">
        <v>173</v>
      </c>
      <c r="AM164" s="24"/>
      <c r="AP164" s="198"/>
      <c r="AQ164" s="198"/>
      <c r="AR164" s="198"/>
      <c r="AS164" s="198"/>
    </row>
    <row r="165" s="158" customFormat="1" ht="122" customHeight="1" spans="1:45">
      <c r="A165" s="24" t="s">
        <v>139</v>
      </c>
      <c r="B165" s="23" t="s">
        <v>381</v>
      </c>
      <c r="C165" s="25">
        <v>10190110159</v>
      </c>
      <c r="D165" s="24" t="s">
        <v>418</v>
      </c>
      <c r="E165" s="70" t="s">
        <v>445</v>
      </c>
      <c r="F165" s="33" t="s">
        <v>149</v>
      </c>
      <c r="G165" s="24" t="s">
        <v>287</v>
      </c>
      <c r="H165" s="23">
        <v>2019</v>
      </c>
      <c r="I165" s="206" t="s">
        <v>144</v>
      </c>
      <c r="J165" s="24" t="s">
        <v>160</v>
      </c>
      <c r="K165" s="23">
        <v>13772379199</v>
      </c>
      <c r="L165" s="181">
        <v>49.82</v>
      </c>
      <c r="M165" s="181">
        <v>49.82</v>
      </c>
      <c r="N165" s="181">
        <v>49.82</v>
      </c>
      <c r="O165" s="181"/>
      <c r="P165" s="181"/>
      <c r="Q165" s="181"/>
      <c r="R165" s="181"/>
      <c r="S165" s="90"/>
      <c r="T165" s="90"/>
      <c r="U165" s="90"/>
      <c r="V165" s="90"/>
      <c r="W165" s="90"/>
      <c r="X165" s="90"/>
      <c r="Y165" s="90"/>
      <c r="Z165" s="90"/>
      <c r="AA165" s="24" t="s">
        <v>135</v>
      </c>
      <c r="AB165" s="24" t="s">
        <v>116</v>
      </c>
      <c r="AC165" s="24" t="s">
        <v>116</v>
      </c>
      <c r="AD165" s="24" t="s">
        <v>116</v>
      </c>
      <c r="AE165" s="24" t="s">
        <v>116</v>
      </c>
      <c r="AF165" s="24" t="s">
        <v>136</v>
      </c>
      <c r="AG165" s="24">
        <v>73</v>
      </c>
      <c r="AH165" s="24">
        <v>176</v>
      </c>
      <c r="AI165" s="24">
        <v>73</v>
      </c>
      <c r="AJ165" s="24">
        <v>176</v>
      </c>
      <c r="AK165" s="24" t="s">
        <v>172</v>
      </c>
      <c r="AL165" s="24" t="s">
        <v>173</v>
      </c>
      <c r="AM165" s="24"/>
      <c r="AP165" s="198"/>
      <c r="AQ165" s="198"/>
      <c r="AR165" s="198"/>
      <c r="AS165" s="198"/>
    </row>
    <row r="166" s="158" customFormat="1" ht="122" customHeight="1" spans="1:45">
      <c r="A166" s="24" t="s">
        <v>139</v>
      </c>
      <c r="B166" s="23" t="s">
        <v>381</v>
      </c>
      <c r="C166" s="25">
        <v>10190110160</v>
      </c>
      <c r="D166" s="24" t="s">
        <v>418</v>
      </c>
      <c r="E166" s="24" t="s">
        <v>446</v>
      </c>
      <c r="F166" s="24" t="s">
        <v>143</v>
      </c>
      <c r="G166" s="24" t="s">
        <v>447</v>
      </c>
      <c r="H166" s="23">
        <v>2019</v>
      </c>
      <c r="I166" s="24" t="s">
        <v>144</v>
      </c>
      <c r="J166" s="25" t="s">
        <v>448</v>
      </c>
      <c r="K166" s="48">
        <v>13488387888</v>
      </c>
      <c r="L166" s="181">
        <v>55.6</v>
      </c>
      <c r="M166" s="181">
        <v>55.6</v>
      </c>
      <c r="N166" s="181">
        <v>55.6</v>
      </c>
      <c r="O166" s="181"/>
      <c r="P166" s="181"/>
      <c r="Q166" s="181"/>
      <c r="R166" s="181"/>
      <c r="S166" s="90"/>
      <c r="T166" s="90"/>
      <c r="U166" s="90"/>
      <c r="V166" s="90"/>
      <c r="W166" s="90"/>
      <c r="X166" s="90"/>
      <c r="Y166" s="90"/>
      <c r="Z166" s="90"/>
      <c r="AA166" s="24" t="s">
        <v>135</v>
      </c>
      <c r="AB166" s="24" t="s">
        <v>116</v>
      </c>
      <c r="AC166" s="24" t="s">
        <v>116</v>
      </c>
      <c r="AD166" s="24" t="s">
        <v>136</v>
      </c>
      <c r="AE166" s="24" t="s">
        <v>136</v>
      </c>
      <c r="AF166" s="24" t="s">
        <v>136</v>
      </c>
      <c r="AG166" s="24">
        <v>58</v>
      </c>
      <c r="AH166" s="24">
        <v>111</v>
      </c>
      <c r="AI166" s="24">
        <v>58</v>
      </c>
      <c r="AJ166" s="24">
        <v>111</v>
      </c>
      <c r="AK166" s="24" t="s">
        <v>172</v>
      </c>
      <c r="AL166" s="24" t="s">
        <v>173</v>
      </c>
      <c r="AM166" s="24"/>
      <c r="AP166" s="198"/>
      <c r="AQ166" s="198"/>
      <c r="AR166" s="198"/>
      <c r="AS166" s="198"/>
    </row>
    <row r="167" s="158" customFormat="1" ht="122" customHeight="1" spans="1:45">
      <c r="A167" s="24" t="s">
        <v>139</v>
      </c>
      <c r="B167" s="23" t="s">
        <v>381</v>
      </c>
      <c r="C167" s="25">
        <v>10190110161</v>
      </c>
      <c r="D167" s="24" t="s">
        <v>418</v>
      </c>
      <c r="E167" s="24" t="s">
        <v>449</v>
      </c>
      <c r="F167" s="24" t="s">
        <v>143</v>
      </c>
      <c r="G167" s="24" t="s">
        <v>450</v>
      </c>
      <c r="H167" s="23">
        <v>2019</v>
      </c>
      <c r="I167" s="24" t="s">
        <v>144</v>
      </c>
      <c r="J167" s="25" t="s">
        <v>451</v>
      </c>
      <c r="K167" s="48">
        <v>18992257500</v>
      </c>
      <c r="L167" s="181">
        <v>48.12</v>
      </c>
      <c r="M167" s="181">
        <v>48.12</v>
      </c>
      <c r="N167" s="181">
        <v>48.12</v>
      </c>
      <c r="O167" s="181"/>
      <c r="P167" s="181"/>
      <c r="Q167" s="181"/>
      <c r="R167" s="181"/>
      <c r="S167" s="90"/>
      <c r="T167" s="90"/>
      <c r="U167" s="90"/>
      <c r="V167" s="90"/>
      <c r="W167" s="90"/>
      <c r="X167" s="90"/>
      <c r="Y167" s="90"/>
      <c r="Z167" s="90"/>
      <c r="AA167" s="24" t="s">
        <v>135</v>
      </c>
      <c r="AB167" s="24" t="s">
        <v>116</v>
      </c>
      <c r="AC167" s="24" t="s">
        <v>116</v>
      </c>
      <c r="AD167" s="24" t="s">
        <v>136</v>
      </c>
      <c r="AE167" s="24" t="s">
        <v>136</v>
      </c>
      <c r="AF167" s="24" t="s">
        <v>136</v>
      </c>
      <c r="AG167" s="24">
        <v>64</v>
      </c>
      <c r="AH167" s="24">
        <v>126</v>
      </c>
      <c r="AI167" s="24">
        <v>64</v>
      </c>
      <c r="AJ167" s="24">
        <v>126</v>
      </c>
      <c r="AK167" s="24" t="s">
        <v>172</v>
      </c>
      <c r="AL167" s="24" t="s">
        <v>173</v>
      </c>
      <c r="AM167" s="24"/>
      <c r="AP167" s="198"/>
      <c r="AQ167" s="198"/>
      <c r="AR167" s="198"/>
      <c r="AS167" s="198"/>
    </row>
    <row r="168" s="158" customFormat="1" ht="122" customHeight="1" spans="1:45">
      <c r="A168" s="24" t="s">
        <v>139</v>
      </c>
      <c r="B168" s="23" t="s">
        <v>381</v>
      </c>
      <c r="C168" s="25">
        <v>10190110162</v>
      </c>
      <c r="D168" s="24" t="s">
        <v>418</v>
      </c>
      <c r="E168" s="24" t="s">
        <v>432</v>
      </c>
      <c r="F168" s="24" t="s">
        <v>143</v>
      </c>
      <c r="G168" s="24" t="s">
        <v>452</v>
      </c>
      <c r="H168" s="23">
        <v>2019</v>
      </c>
      <c r="I168" s="24" t="s">
        <v>144</v>
      </c>
      <c r="J168" s="25" t="s">
        <v>453</v>
      </c>
      <c r="K168" s="48">
        <v>15319685992</v>
      </c>
      <c r="L168" s="185">
        <v>48.6</v>
      </c>
      <c r="M168" s="185"/>
      <c r="N168" s="181"/>
      <c r="O168" s="181"/>
      <c r="P168" s="181"/>
      <c r="Q168" s="181"/>
      <c r="R168" s="185">
        <v>48.6</v>
      </c>
      <c r="S168" s="90"/>
      <c r="T168" s="90"/>
      <c r="U168" s="90"/>
      <c r="V168" s="90"/>
      <c r="W168" s="90"/>
      <c r="X168" s="90"/>
      <c r="Y168" s="90"/>
      <c r="Z168" s="90"/>
      <c r="AA168" s="24" t="s">
        <v>135</v>
      </c>
      <c r="AB168" s="24" t="s">
        <v>116</v>
      </c>
      <c r="AC168" s="24" t="s">
        <v>116</v>
      </c>
      <c r="AD168" s="24" t="s">
        <v>136</v>
      </c>
      <c r="AE168" s="24" t="s">
        <v>136</v>
      </c>
      <c r="AF168" s="24" t="s">
        <v>136</v>
      </c>
      <c r="AG168" s="24">
        <v>74</v>
      </c>
      <c r="AH168" s="24">
        <v>144</v>
      </c>
      <c r="AI168" s="24">
        <v>74</v>
      </c>
      <c r="AJ168" s="24">
        <v>144</v>
      </c>
      <c r="AK168" s="24" t="s">
        <v>172</v>
      </c>
      <c r="AL168" s="24" t="s">
        <v>173</v>
      </c>
      <c r="AM168" s="24"/>
      <c r="AP168" s="198"/>
      <c r="AQ168" s="198"/>
      <c r="AR168" s="198"/>
      <c r="AS168" s="198"/>
    </row>
    <row r="169" s="158" customFormat="1" ht="122" customHeight="1" spans="1:45">
      <c r="A169" s="24" t="s">
        <v>139</v>
      </c>
      <c r="B169" s="23" t="s">
        <v>381</v>
      </c>
      <c r="C169" s="25">
        <v>10190110163</v>
      </c>
      <c r="D169" s="24" t="s">
        <v>418</v>
      </c>
      <c r="E169" s="24" t="s">
        <v>454</v>
      </c>
      <c r="F169" s="24" t="s">
        <v>143</v>
      </c>
      <c r="G169" s="24" t="s">
        <v>455</v>
      </c>
      <c r="H169" s="23">
        <v>2019</v>
      </c>
      <c r="I169" s="24" t="s">
        <v>144</v>
      </c>
      <c r="J169" s="25" t="s">
        <v>456</v>
      </c>
      <c r="K169" s="48">
        <v>13772953370</v>
      </c>
      <c r="L169" s="185">
        <v>7.5</v>
      </c>
      <c r="M169" s="185"/>
      <c r="N169" s="181"/>
      <c r="O169" s="181"/>
      <c r="P169" s="185"/>
      <c r="Q169" s="181"/>
      <c r="R169" s="185">
        <v>7.5</v>
      </c>
      <c r="S169" s="90"/>
      <c r="T169" s="90"/>
      <c r="U169" s="90"/>
      <c r="V169" s="90"/>
      <c r="W169" s="90"/>
      <c r="X169" s="90"/>
      <c r="Y169" s="90"/>
      <c r="Z169" s="90"/>
      <c r="AA169" s="24" t="s">
        <v>135</v>
      </c>
      <c r="AB169" s="24" t="s">
        <v>116</v>
      </c>
      <c r="AC169" s="24" t="s">
        <v>116</v>
      </c>
      <c r="AD169" s="24" t="s">
        <v>136</v>
      </c>
      <c r="AE169" s="24" t="s">
        <v>136</v>
      </c>
      <c r="AF169" s="24" t="s">
        <v>136</v>
      </c>
      <c r="AG169" s="24">
        <v>35</v>
      </c>
      <c r="AH169" s="24">
        <v>87</v>
      </c>
      <c r="AI169" s="24">
        <v>35</v>
      </c>
      <c r="AJ169" s="24">
        <v>87</v>
      </c>
      <c r="AK169" s="24" t="s">
        <v>172</v>
      </c>
      <c r="AL169" s="24" t="s">
        <v>173</v>
      </c>
      <c r="AM169" s="24"/>
      <c r="AP169" s="198"/>
      <c r="AQ169" s="198"/>
      <c r="AR169" s="198"/>
      <c r="AS169" s="198"/>
    </row>
    <row r="170" s="158" customFormat="1" ht="122" customHeight="1" spans="1:45">
      <c r="A170" s="24" t="s">
        <v>139</v>
      </c>
      <c r="B170" s="23" t="s">
        <v>381</v>
      </c>
      <c r="C170" s="25">
        <v>10190110164</v>
      </c>
      <c r="D170" s="24" t="s">
        <v>418</v>
      </c>
      <c r="E170" s="24" t="s">
        <v>457</v>
      </c>
      <c r="F170" s="24" t="s">
        <v>155</v>
      </c>
      <c r="G170" s="24" t="s">
        <v>458</v>
      </c>
      <c r="H170" s="23">
        <v>2019</v>
      </c>
      <c r="I170" s="24" t="s">
        <v>144</v>
      </c>
      <c r="J170" s="48" t="s">
        <v>459</v>
      </c>
      <c r="K170" s="48">
        <v>6620561</v>
      </c>
      <c r="L170" s="181">
        <v>33.795</v>
      </c>
      <c r="M170" s="181"/>
      <c r="N170" s="181"/>
      <c r="O170" s="181"/>
      <c r="P170" s="181"/>
      <c r="Q170" s="181"/>
      <c r="R170" s="181">
        <v>33.795</v>
      </c>
      <c r="S170" s="90"/>
      <c r="T170" s="90"/>
      <c r="U170" s="90"/>
      <c r="V170" s="90"/>
      <c r="W170" s="90"/>
      <c r="X170" s="90"/>
      <c r="Y170" s="90"/>
      <c r="Z170" s="90"/>
      <c r="AA170" s="24" t="s">
        <v>135</v>
      </c>
      <c r="AB170" s="24" t="s">
        <v>116</v>
      </c>
      <c r="AC170" s="24" t="s">
        <v>116</v>
      </c>
      <c r="AD170" s="24" t="s">
        <v>116</v>
      </c>
      <c r="AE170" s="24" t="s">
        <v>116</v>
      </c>
      <c r="AF170" s="24" t="s">
        <v>136</v>
      </c>
      <c r="AG170" s="191">
        <v>45</v>
      </c>
      <c r="AH170" s="191">
        <v>119</v>
      </c>
      <c r="AI170" s="191">
        <v>45</v>
      </c>
      <c r="AJ170" s="191">
        <v>119</v>
      </c>
      <c r="AK170" s="24" t="s">
        <v>172</v>
      </c>
      <c r="AL170" s="24" t="s">
        <v>173</v>
      </c>
      <c r="AM170" s="24"/>
      <c r="AP170" s="198"/>
      <c r="AQ170" s="198"/>
      <c r="AR170" s="198"/>
      <c r="AS170" s="198"/>
    </row>
    <row r="171" s="158" customFormat="1" ht="122" customHeight="1" spans="1:45">
      <c r="A171" s="24" t="s">
        <v>139</v>
      </c>
      <c r="B171" s="23" t="s">
        <v>381</v>
      </c>
      <c r="C171" s="25">
        <v>10190110165</v>
      </c>
      <c r="D171" s="24" t="s">
        <v>418</v>
      </c>
      <c r="E171" s="24" t="s">
        <v>432</v>
      </c>
      <c r="F171" s="24" t="s">
        <v>157</v>
      </c>
      <c r="G171" s="24" t="s">
        <v>335</v>
      </c>
      <c r="H171" s="23">
        <v>2019</v>
      </c>
      <c r="I171" s="24" t="s">
        <v>144</v>
      </c>
      <c r="J171" s="24" t="s">
        <v>336</v>
      </c>
      <c r="K171" s="23">
        <v>15891133925</v>
      </c>
      <c r="L171" s="181">
        <v>48.6</v>
      </c>
      <c r="M171" s="185">
        <v>36.87</v>
      </c>
      <c r="N171" s="181"/>
      <c r="O171" s="181"/>
      <c r="P171" s="185">
        <v>36.87</v>
      </c>
      <c r="Q171" s="181"/>
      <c r="R171" s="185">
        <v>11.73</v>
      </c>
      <c r="S171" s="90"/>
      <c r="T171" s="90"/>
      <c r="U171" s="90"/>
      <c r="V171" s="90"/>
      <c r="W171" s="90"/>
      <c r="X171" s="90"/>
      <c r="Y171" s="90"/>
      <c r="Z171" s="90"/>
      <c r="AA171" s="24" t="s">
        <v>135</v>
      </c>
      <c r="AB171" s="24" t="s">
        <v>116</v>
      </c>
      <c r="AC171" s="24" t="s">
        <v>116</v>
      </c>
      <c r="AD171" s="24" t="s">
        <v>116</v>
      </c>
      <c r="AE171" s="24" t="s">
        <v>116</v>
      </c>
      <c r="AF171" s="24" t="s">
        <v>136</v>
      </c>
      <c r="AG171" s="24">
        <v>60</v>
      </c>
      <c r="AH171" s="24">
        <v>139</v>
      </c>
      <c r="AI171" s="24">
        <v>60</v>
      </c>
      <c r="AJ171" s="24">
        <v>139</v>
      </c>
      <c r="AK171" s="24" t="s">
        <v>172</v>
      </c>
      <c r="AL171" s="24" t="s">
        <v>173</v>
      </c>
      <c r="AM171" s="24"/>
      <c r="AP171" s="198"/>
      <c r="AQ171" s="198"/>
      <c r="AR171" s="198"/>
      <c r="AS171" s="198"/>
    </row>
    <row r="172" s="158" customFormat="1" ht="122" customHeight="1" spans="1:45">
      <c r="A172" s="24" t="s">
        <v>139</v>
      </c>
      <c r="B172" s="23" t="s">
        <v>381</v>
      </c>
      <c r="C172" s="25">
        <v>10190110166</v>
      </c>
      <c r="D172" s="24" t="s">
        <v>418</v>
      </c>
      <c r="E172" s="24" t="s">
        <v>438</v>
      </c>
      <c r="F172" s="24" t="s">
        <v>157</v>
      </c>
      <c r="G172" s="27" t="s">
        <v>332</v>
      </c>
      <c r="H172" s="23">
        <v>2019</v>
      </c>
      <c r="I172" s="24" t="s">
        <v>144</v>
      </c>
      <c r="J172" s="24" t="s">
        <v>333</v>
      </c>
      <c r="K172" s="23">
        <v>13571241504</v>
      </c>
      <c r="L172" s="181">
        <v>92.4</v>
      </c>
      <c r="M172" s="185">
        <v>65.5</v>
      </c>
      <c r="N172" s="181"/>
      <c r="O172" s="181"/>
      <c r="P172" s="185">
        <v>65.5</v>
      </c>
      <c r="Q172" s="181"/>
      <c r="R172" s="185">
        <v>26.9</v>
      </c>
      <c r="S172" s="90"/>
      <c r="T172" s="90"/>
      <c r="U172" s="90"/>
      <c r="V172" s="90"/>
      <c r="W172" s="90"/>
      <c r="X172" s="90"/>
      <c r="Y172" s="90"/>
      <c r="Z172" s="90"/>
      <c r="AA172" s="24" t="s">
        <v>135</v>
      </c>
      <c r="AB172" s="24" t="s">
        <v>116</v>
      </c>
      <c r="AC172" s="24" t="s">
        <v>116</v>
      </c>
      <c r="AD172" s="24" t="s">
        <v>116</v>
      </c>
      <c r="AE172" s="24" t="s">
        <v>116</v>
      </c>
      <c r="AF172" s="24" t="s">
        <v>136</v>
      </c>
      <c r="AG172" s="24">
        <v>70</v>
      </c>
      <c r="AH172" s="24">
        <v>156</v>
      </c>
      <c r="AI172" s="24">
        <v>70</v>
      </c>
      <c r="AJ172" s="24">
        <v>156</v>
      </c>
      <c r="AK172" s="24" t="s">
        <v>172</v>
      </c>
      <c r="AL172" s="24" t="s">
        <v>173</v>
      </c>
      <c r="AM172" s="24"/>
      <c r="AP172" s="198"/>
      <c r="AQ172" s="198"/>
      <c r="AR172" s="198"/>
      <c r="AS172" s="198"/>
    </row>
    <row r="173" s="158" customFormat="1" ht="122" customHeight="1" spans="1:45">
      <c r="A173" s="24" t="s">
        <v>139</v>
      </c>
      <c r="B173" s="23" t="s">
        <v>460</v>
      </c>
      <c r="C173" s="25">
        <v>10190110167</v>
      </c>
      <c r="D173" s="24" t="s">
        <v>461</v>
      </c>
      <c r="E173" s="24" t="s">
        <v>462</v>
      </c>
      <c r="F173" s="24" t="s">
        <v>157</v>
      </c>
      <c r="G173" s="24" t="s">
        <v>328</v>
      </c>
      <c r="H173" s="23">
        <v>2019</v>
      </c>
      <c r="I173" s="24" t="s">
        <v>463</v>
      </c>
      <c r="J173" s="24" t="s">
        <v>329</v>
      </c>
      <c r="K173" s="23">
        <v>13379128884</v>
      </c>
      <c r="L173" s="181">
        <v>48</v>
      </c>
      <c r="M173" s="181">
        <v>25.58</v>
      </c>
      <c r="N173" s="181"/>
      <c r="O173" s="181"/>
      <c r="P173" s="181"/>
      <c r="Q173" s="181">
        <v>25.58</v>
      </c>
      <c r="R173" s="181">
        <v>22.42</v>
      </c>
      <c r="S173" s="90"/>
      <c r="T173" s="90"/>
      <c r="U173" s="90"/>
      <c r="V173" s="90"/>
      <c r="W173" s="90"/>
      <c r="X173" s="90"/>
      <c r="Y173" s="90"/>
      <c r="Z173" s="90"/>
      <c r="AA173" s="24" t="s">
        <v>115</v>
      </c>
      <c r="AB173" s="24" t="s">
        <v>116</v>
      </c>
      <c r="AC173" s="24" t="s">
        <v>116</v>
      </c>
      <c r="AD173" s="24" t="s">
        <v>116</v>
      </c>
      <c r="AE173" s="24" t="s">
        <v>116</v>
      </c>
      <c r="AF173" s="24" t="s">
        <v>136</v>
      </c>
      <c r="AG173" s="24">
        <v>23</v>
      </c>
      <c r="AH173" s="24">
        <v>51</v>
      </c>
      <c r="AI173" s="24">
        <v>23</v>
      </c>
      <c r="AJ173" s="24">
        <v>51</v>
      </c>
      <c r="AK173" s="24" t="s">
        <v>172</v>
      </c>
      <c r="AL173" s="24" t="s">
        <v>173</v>
      </c>
      <c r="AM173" s="24"/>
      <c r="AP173" s="198"/>
      <c r="AQ173" s="198"/>
      <c r="AR173" s="198"/>
      <c r="AS173" s="198"/>
    </row>
    <row r="174" s="158" customFormat="1" ht="155" customHeight="1" spans="1:45">
      <c r="A174" s="24" t="s">
        <v>139</v>
      </c>
      <c r="B174" s="23" t="s">
        <v>460</v>
      </c>
      <c r="C174" s="25">
        <v>10190110168</v>
      </c>
      <c r="D174" s="24" t="s">
        <v>461</v>
      </c>
      <c r="E174" s="27" t="s">
        <v>464</v>
      </c>
      <c r="F174" s="24" t="s">
        <v>153</v>
      </c>
      <c r="G174" s="27" t="s">
        <v>394</v>
      </c>
      <c r="H174" s="23">
        <v>2019</v>
      </c>
      <c r="I174" s="24" t="s">
        <v>463</v>
      </c>
      <c r="J174" s="24" t="s">
        <v>465</v>
      </c>
      <c r="K174" s="23">
        <v>15309128168</v>
      </c>
      <c r="L174" s="181">
        <v>48</v>
      </c>
      <c r="M174" s="181"/>
      <c r="N174" s="181"/>
      <c r="O174" s="181"/>
      <c r="P174" s="181"/>
      <c r="Q174" s="181"/>
      <c r="R174" s="181">
        <v>48</v>
      </c>
      <c r="S174" s="90"/>
      <c r="T174" s="90"/>
      <c r="U174" s="90"/>
      <c r="V174" s="90"/>
      <c r="W174" s="90"/>
      <c r="X174" s="90"/>
      <c r="Y174" s="90"/>
      <c r="Z174" s="90"/>
      <c r="AA174" s="24" t="s">
        <v>135</v>
      </c>
      <c r="AB174" s="24" t="s">
        <v>116</v>
      </c>
      <c r="AC174" s="24" t="s">
        <v>116</v>
      </c>
      <c r="AD174" s="24" t="s">
        <v>116</v>
      </c>
      <c r="AE174" s="24" t="s">
        <v>136</v>
      </c>
      <c r="AF174" s="24" t="s">
        <v>136</v>
      </c>
      <c r="AG174" s="24">
        <v>100</v>
      </c>
      <c r="AH174" s="24">
        <v>247</v>
      </c>
      <c r="AI174" s="24">
        <v>100</v>
      </c>
      <c r="AJ174" s="24">
        <v>247</v>
      </c>
      <c r="AK174" s="24" t="s">
        <v>466</v>
      </c>
      <c r="AL174" s="24" t="s">
        <v>147</v>
      </c>
      <c r="AM174" s="24"/>
      <c r="AP174" s="198"/>
      <c r="AQ174" s="198"/>
      <c r="AR174" s="198"/>
      <c r="AS174" s="198"/>
    </row>
    <row r="175" s="158" customFormat="1" ht="122" customHeight="1" spans="1:45">
      <c r="A175" s="24" t="s">
        <v>139</v>
      </c>
      <c r="B175" s="23" t="s">
        <v>460</v>
      </c>
      <c r="C175" s="25">
        <v>10190110169</v>
      </c>
      <c r="D175" s="24" t="s">
        <v>461</v>
      </c>
      <c r="E175" s="27" t="s">
        <v>467</v>
      </c>
      <c r="F175" s="24" t="s">
        <v>153</v>
      </c>
      <c r="G175" s="27" t="s">
        <v>258</v>
      </c>
      <c r="H175" s="23">
        <v>2019</v>
      </c>
      <c r="I175" s="24" t="s">
        <v>463</v>
      </c>
      <c r="J175" s="24" t="s">
        <v>465</v>
      </c>
      <c r="K175" s="23">
        <v>15309128168</v>
      </c>
      <c r="L175" s="181">
        <v>15</v>
      </c>
      <c r="M175" s="181">
        <v>15</v>
      </c>
      <c r="N175" s="181"/>
      <c r="O175" s="185">
        <v>4.5</v>
      </c>
      <c r="P175" s="185">
        <v>10.5</v>
      </c>
      <c r="Q175" s="181"/>
      <c r="R175" s="181"/>
      <c r="S175" s="90"/>
      <c r="T175" s="90"/>
      <c r="U175" s="90"/>
      <c r="V175" s="90"/>
      <c r="W175" s="90"/>
      <c r="X175" s="90"/>
      <c r="Y175" s="90"/>
      <c r="Z175" s="90"/>
      <c r="AA175" s="24" t="s">
        <v>135</v>
      </c>
      <c r="AB175" s="24" t="s">
        <v>116</v>
      </c>
      <c r="AC175" s="24" t="s">
        <v>116</v>
      </c>
      <c r="AD175" s="24" t="s">
        <v>116</v>
      </c>
      <c r="AE175" s="24" t="s">
        <v>136</v>
      </c>
      <c r="AF175" s="24" t="s">
        <v>136</v>
      </c>
      <c r="AG175" s="24">
        <v>154</v>
      </c>
      <c r="AH175" s="24">
        <v>383</v>
      </c>
      <c r="AI175" s="24">
        <v>154</v>
      </c>
      <c r="AJ175" s="24">
        <v>383</v>
      </c>
      <c r="AK175" s="24" t="s">
        <v>468</v>
      </c>
      <c r="AL175" s="24" t="s">
        <v>147</v>
      </c>
      <c r="AM175" s="24"/>
      <c r="AP175" s="198"/>
      <c r="AQ175" s="198"/>
      <c r="AR175" s="198"/>
      <c r="AS175" s="198"/>
    </row>
    <row r="176" s="158" customFormat="1" ht="122" customHeight="1" spans="1:45">
      <c r="A176" s="24" t="s">
        <v>139</v>
      </c>
      <c r="B176" s="23" t="s">
        <v>460</v>
      </c>
      <c r="C176" s="25">
        <v>10190110170</v>
      </c>
      <c r="D176" s="24" t="s">
        <v>461</v>
      </c>
      <c r="E176" s="27" t="s">
        <v>469</v>
      </c>
      <c r="F176" s="24" t="s">
        <v>153</v>
      </c>
      <c r="G176" s="27" t="s">
        <v>214</v>
      </c>
      <c r="H176" s="23">
        <v>2019</v>
      </c>
      <c r="I176" s="24" t="s">
        <v>463</v>
      </c>
      <c r="J176" s="24" t="s">
        <v>465</v>
      </c>
      <c r="K176" s="23">
        <v>15309128168</v>
      </c>
      <c r="L176" s="181">
        <v>63</v>
      </c>
      <c r="M176" s="181">
        <v>48</v>
      </c>
      <c r="N176" s="181"/>
      <c r="O176" s="181"/>
      <c r="P176" s="181">
        <v>48</v>
      </c>
      <c r="Q176" s="181"/>
      <c r="R176" s="181">
        <v>15</v>
      </c>
      <c r="S176" s="90"/>
      <c r="T176" s="90"/>
      <c r="U176" s="90"/>
      <c r="V176" s="90"/>
      <c r="W176" s="90"/>
      <c r="X176" s="90"/>
      <c r="Y176" s="90"/>
      <c r="Z176" s="90"/>
      <c r="AA176" s="24" t="s">
        <v>135</v>
      </c>
      <c r="AB176" s="24" t="s">
        <v>116</v>
      </c>
      <c r="AC176" s="24" t="s">
        <v>116</v>
      </c>
      <c r="AD176" s="24" t="s">
        <v>116</v>
      </c>
      <c r="AE176" s="24" t="s">
        <v>136</v>
      </c>
      <c r="AF176" s="24" t="s">
        <v>136</v>
      </c>
      <c r="AG176" s="24">
        <v>48</v>
      </c>
      <c r="AH176" s="24">
        <v>104</v>
      </c>
      <c r="AI176" s="24">
        <v>48</v>
      </c>
      <c r="AJ176" s="24">
        <v>104</v>
      </c>
      <c r="AK176" s="24" t="s">
        <v>470</v>
      </c>
      <c r="AL176" s="24" t="s">
        <v>147</v>
      </c>
      <c r="AM176" s="24"/>
      <c r="AP176" s="198"/>
      <c r="AQ176" s="198"/>
      <c r="AR176" s="198"/>
      <c r="AS176" s="198"/>
    </row>
    <row r="177" s="158" customFormat="1" ht="122" customHeight="1" spans="1:45">
      <c r="A177" s="24" t="s">
        <v>139</v>
      </c>
      <c r="B177" s="23" t="s">
        <v>460</v>
      </c>
      <c r="C177" s="25">
        <v>10190110171</v>
      </c>
      <c r="D177" s="24" t="s">
        <v>461</v>
      </c>
      <c r="E177" s="24" t="s">
        <v>471</v>
      </c>
      <c r="F177" s="24" t="s">
        <v>155</v>
      </c>
      <c r="G177" s="24" t="s">
        <v>303</v>
      </c>
      <c r="H177" s="23">
        <v>2019</v>
      </c>
      <c r="I177" s="24" t="s">
        <v>463</v>
      </c>
      <c r="J177" s="24" t="s">
        <v>472</v>
      </c>
      <c r="K177" s="23">
        <v>18710525252</v>
      </c>
      <c r="L177" s="181">
        <v>10</v>
      </c>
      <c r="M177" s="181"/>
      <c r="N177" s="181"/>
      <c r="O177" s="181"/>
      <c r="P177" s="181"/>
      <c r="Q177" s="181"/>
      <c r="R177" s="181">
        <v>10</v>
      </c>
      <c r="S177" s="90"/>
      <c r="T177" s="90"/>
      <c r="U177" s="90"/>
      <c r="V177" s="90"/>
      <c r="W177" s="90"/>
      <c r="X177" s="90"/>
      <c r="Y177" s="90"/>
      <c r="Z177" s="90"/>
      <c r="AA177" s="24" t="s">
        <v>135</v>
      </c>
      <c r="AB177" s="24" t="s">
        <v>116</v>
      </c>
      <c r="AC177" s="24" t="s">
        <v>116</v>
      </c>
      <c r="AD177" s="24" t="s">
        <v>116</v>
      </c>
      <c r="AE177" s="24" t="s">
        <v>116</v>
      </c>
      <c r="AF177" s="24" t="s">
        <v>136</v>
      </c>
      <c r="AG177" s="24">
        <v>80</v>
      </c>
      <c r="AH177" s="24">
        <v>163</v>
      </c>
      <c r="AI177" s="24">
        <v>278</v>
      </c>
      <c r="AJ177" s="24">
        <v>643</v>
      </c>
      <c r="AK177" s="24" t="s">
        <v>172</v>
      </c>
      <c r="AL177" s="24" t="s">
        <v>168</v>
      </c>
      <c r="AM177" s="24"/>
      <c r="AP177" s="198"/>
      <c r="AQ177" s="198"/>
      <c r="AR177" s="198"/>
      <c r="AS177" s="198"/>
    </row>
    <row r="178" s="158" customFormat="1" ht="122" customHeight="1" spans="1:45">
      <c r="A178" s="24" t="s">
        <v>139</v>
      </c>
      <c r="B178" s="23" t="s">
        <v>460</v>
      </c>
      <c r="C178" s="25">
        <v>10190110172</v>
      </c>
      <c r="D178" s="24" t="s">
        <v>461</v>
      </c>
      <c r="E178" s="24" t="s">
        <v>473</v>
      </c>
      <c r="F178" s="24" t="s">
        <v>155</v>
      </c>
      <c r="G178" s="24" t="s">
        <v>235</v>
      </c>
      <c r="H178" s="23">
        <v>2019</v>
      </c>
      <c r="I178" s="24" t="s">
        <v>463</v>
      </c>
      <c r="J178" s="24" t="s">
        <v>474</v>
      </c>
      <c r="K178" s="23">
        <v>13572680369</v>
      </c>
      <c r="L178" s="181">
        <v>35</v>
      </c>
      <c r="M178" s="181"/>
      <c r="N178" s="181"/>
      <c r="O178" s="181"/>
      <c r="P178" s="181"/>
      <c r="Q178" s="181"/>
      <c r="R178" s="181">
        <v>35</v>
      </c>
      <c r="S178" s="90"/>
      <c r="T178" s="90"/>
      <c r="U178" s="90"/>
      <c r="V178" s="90"/>
      <c r="W178" s="90"/>
      <c r="X178" s="90"/>
      <c r="Y178" s="90"/>
      <c r="Z178" s="90"/>
      <c r="AA178" s="24" t="s">
        <v>135</v>
      </c>
      <c r="AB178" s="24" t="s">
        <v>116</v>
      </c>
      <c r="AC178" s="24" t="s">
        <v>116</v>
      </c>
      <c r="AD178" s="24" t="s">
        <v>116</v>
      </c>
      <c r="AE178" s="24" t="s">
        <v>116</v>
      </c>
      <c r="AF178" s="24" t="s">
        <v>136</v>
      </c>
      <c r="AG178" s="213">
        <v>90</v>
      </c>
      <c r="AH178" s="24">
        <v>180</v>
      </c>
      <c r="AI178" s="24">
        <v>90</v>
      </c>
      <c r="AJ178" s="24">
        <v>180</v>
      </c>
      <c r="AK178" s="24" t="s">
        <v>172</v>
      </c>
      <c r="AL178" s="24" t="s">
        <v>168</v>
      </c>
      <c r="AM178" s="24"/>
      <c r="AP178" s="198"/>
      <c r="AQ178" s="198"/>
      <c r="AR178" s="198"/>
      <c r="AS178" s="198"/>
    </row>
    <row r="179" s="158" customFormat="1" ht="122" customHeight="1" spans="1:45">
      <c r="A179" s="24" t="s">
        <v>139</v>
      </c>
      <c r="B179" s="23" t="s">
        <v>460</v>
      </c>
      <c r="C179" s="25">
        <v>10190110173</v>
      </c>
      <c r="D179" s="24" t="s">
        <v>461</v>
      </c>
      <c r="E179" s="24" t="s">
        <v>475</v>
      </c>
      <c r="F179" s="24" t="s">
        <v>151</v>
      </c>
      <c r="G179" s="24" t="s">
        <v>476</v>
      </c>
      <c r="H179" s="23">
        <v>2019</v>
      </c>
      <c r="I179" s="24" t="s">
        <v>463</v>
      </c>
      <c r="J179" s="24" t="s">
        <v>477</v>
      </c>
      <c r="K179" s="23">
        <v>13772303629</v>
      </c>
      <c r="L179" s="181">
        <v>150</v>
      </c>
      <c r="M179" s="181">
        <v>79.5</v>
      </c>
      <c r="N179" s="181"/>
      <c r="O179" s="181">
        <v>39</v>
      </c>
      <c r="P179" s="181">
        <v>40.5</v>
      </c>
      <c r="Q179" s="181"/>
      <c r="R179" s="181">
        <v>70.5</v>
      </c>
      <c r="S179" s="90"/>
      <c r="T179" s="90"/>
      <c r="U179" s="90"/>
      <c r="V179" s="90"/>
      <c r="W179" s="90"/>
      <c r="X179" s="90"/>
      <c r="Y179" s="90"/>
      <c r="Z179" s="90"/>
      <c r="AA179" s="24" t="s">
        <v>135</v>
      </c>
      <c r="AB179" s="24" t="s">
        <v>116</v>
      </c>
      <c r="AC179" s="24" t="s">
        <v>116</v>
      </c>
      <c r="AD179" s="24" t="s">
        <v>116</v>
      </c>
      <c r="AE179" s="24" t="s">
        <v>116</v>
      </c>
      <c r="AF179" s="24" t="s">
        <v>136</v>
      </c>
      <c r="AG179" s="25">
        <v>20</v>
      </c>
      <c r="AH179" s="24">
        <v>54</v>
      </c>
      <c r="AI179" s="24">
        <v>413</v>
      </c>
      <c r="AJ179" s="24">
        <v>1005</v>
      </c>
      <c r="AK179" s="24" t="s">
        <v>172</v>
      </c>
      <c r="AL179" s="24" t="s">
        <v>168</v>
      </c>
      <c r="AM179" s="24"/>
      <c r="AP179" s="198"/>
      <c r="AQ179" s="198"/>
      <c r="AR179" s="198"/>
      <c r="AS179" s="198"/>
    </row>
    <row r="180" s="158" customFormat="1" ht="122" customHeight="1" spans="1:45">
      <c r="A180" s="24" t="s">
        <v>139</v>
      </c>
      <c r="B180" s="23" t="s">
        <v>460</v>
      </c>
      <c r="C180" s="25">
        <v>10190110174</v>
      </c>
      <c r="D180" s="24" t="s">
        <v>461</v>
      </c>
      <c r="E180" s="24" t="s">
        <v>478</v>
      </c>
      <c r="F180" s="24" t="s">
        <v>151</v>
      </c>
      <c r="G180" s="24" t="s">
        <v>479</v>
      </c>
      <c r="H180" s="23">
        <v>2019</v>
      </c>
      <c r="I180" s="24" t="s">
        <v>463</v>
      </c>
      <c r="J180" s="24" t="s">
        <v>480</v>
      </c>
      <c r="K180" s="23">
        <v>15319642799</v>
      </c>
      <c r="L180" s="181">
        <v>50</v>
      </c>
      <c r="M180" s="181"/>
      <c r="N180" s="181"/>
      <c r="O180" s="181"/>
      <c r="P180" s="181"/>
      <c r="Q180" s="181"/>
      <c r="R180" s="181">
        <v>50</v>
      </c>
      <c r="S180" s="90"/>
      <c r="T180" s="90"/>
      <c r="U180" s="90"/>
      <c r="V180" s="90"/>
      <c r="W180" s="90"/>
      <c r="X180" s="90"/>
      <c r="Y180" s="90"/>
      <c r="Z180" s="90"/>
      <c r="AA180" s="24" t="s">
        <v>135</v>
      </c>
      <c r="AB180" s="24" t="s">
        <v>116</v>
      </c>
      <c r="AC180" s="24" t="s">
        <v>116</v>
      </c>
      <c r="AD180" s="24" t="s">
        <v>116</v>
      </c>
      <c r="AE180" s="24" t="s">
        <v>116</v>
      </c>
      <c r="AF180" s="24" t="s">
        <v>136</v>
      </c>
      <c r="AG180" s="25">
        <v>35</v>
      </c>
      <c r="AH180" s="24">
        <v>78</v>
      </c>
      <c r="AI180" s="24">
        <v>256</v>
      </c>
      <c r="AJ180" s="24">
        <v>679</v>
      </c>
      <c r="AK180" s="24" t="s">
        <v>172</v>
      </c>
      <c r="AL180" s="24" t="s">
        <v>168</v>
      </c>
      <c r="AM180" s="24"/>
      <c r="AP180" s="198"/>
      <c r="AQ180" s="198"/>
      <c r="AR180" s="198"/>
      <c r="AS180" s="198"/>
    </row>
    <row r="181" s="158" customFormat="1" ht="122" customHeight="1" spans="1:45">
      <c r="A181" s="24" t="s">
        <v>139</v>
      </c>
      <c r="B181" s="23" t="s">
        <v>460</v>
      </c>
      <c r="C181" s="25">
        <v>10190110175</v>
      </c>
      <c r="D181" s="24" t="s">
        <v>461</v>
      </c>
      <c r="E181" s="24" t="s">
        <v>481</v>
      </c>
      <c r="F181" s="24" t="s">
        <v>151</v>
      </c>
      <c r="G181" s="24" t="s">
        <v>482</v>
      </c>
      <c r="H181" s="23">
        <v>2019</v>
      </c>
      <c r="I181" s="24" t="s">
        <v>463</v>
      </c>
      <c r="J181" s="24" t="s">
        <v>483</v>
      </c>
      <c r="K181" s="23" t="s">
        <v>484</v>
      </c>
      <c r="L181" s="181">
        <v>40</v>
      </c>
      <c r="M181" s="181"/>
      <c r="N181" s="181"/>
      <c r="O181" s="181"/>
      <c r="P181" s="181"/>
      <c r="Q181" s="181"/>
      <c r="R181" s="181">
        <v>40</v>
      </c>
      <c r="S181" s="90"/>
      <c r="T181" s="90"/>
      <c r="U181" s="90"/>
      <c r="V181" s="90"/>
      <c r="W181" s="90"/>
      <c r="X181" s="90"/>
      <c r="Y181" s="90"/>
      <c r="Z181" s="90"/>
      <c r="AA181" s="24" t="s">
        <v>135</v>
      </c>
      <c r="AB181" s="24" t="s">
        <v>116</v>
      </c>
      <c r="AC181" s="24" t="s">
        <v>116</v>
      </c>
      <c r="AD181" s="24" t="s">
        <v>116</v>
      </c>
      <c r="AE181" s="24" t="s">
        <v>116</v>
      </c>
      <c r="AF181" s="24" t="s">
        <v>136</v>
      </c>
      <c r="AG181" s="25">
        <v>22</v>
      </c>
      <c r="AH181" s="24">
        <v>55</v>
      </c>
      <c r="AI181" s="24">
        <v>202</v>
      </c>
      <c r="AJ181" s="24">
        <v>503</v>
      </c>
      <c r="AK181" s="24" t="s">
        <v>172</v>
      </c>
      <c r="AL181" s="24" t="s">
        <v>168</v>
      </c>
      <c r="AM181" s="24"/>
      <c r="AP181" s="198"/>
      <c r="AQ181" s="198"/>
      <c r="AR181" s="198"/>
      <c r="AS181" s="198"/>
    </row>
    <row r="182" s="158" customFormat="1" ht="122" customHeight="1" spans="1:45">
      <c r="A182" s="24" t="s">
        <v>139</v>
      </c>
      <c r="B182" s="23" t="s">
        <v>460</v>
      </c>
      <c r="C182" s="25">
        <v>10190110176</v>
      </c>
      <c r="D182" s="24" t="s">
        <v>461</v>
      </c>
      <c r="E182" s="203" t="s">
        <v>485</v>
      </c>
      <c r="F182" s="204" t="s">
        <v>149</v>
      </c>
      <c r="G182" s="62" t="s">
        <v>486</v>
      </c>
      <c r="H182" s="23">
        <v>2019</v>
      </c>
      <c r="I182" s="24" t="s">
        <v>463</v>
      </c>
      <c r="J182" s="24" t="s">
        <v>487</v>
      </c>
      <c r="K182" s="23">
        <v>13992251910</v>
      </c>
      <c r="L182" s="184">
        <v>85</v>
      </c>
      <c r="M182" s="185">
        <v>59.5</v>
      </c>
      <c r="N182" s="181"/>
      <c r="O182" s="181"/>
      <c r="P182" s="185">
        <v>59.5</v>
      </c>
      <c r="Q182" s="181"/>
      <c r="R182" s="185">
        <v>25.5</v>
      </c>
      <c r="S182" s="90"/>
      <c r="T182" s="90"/>
      <c r="U182" s="90"/>
      <c r="V182" s="90"/>
      <c r="W182" s="90"/>
      <c r="X182" s="90"/>
      <c r="Y182" s="90"/>
      <c r="Z182" s="90"/>
      <c r="AA182" s="24" t="s">
        <v>135</v>
      </c>
      <c r="AB182" s="24" t="s">
        <v>116</v>
      </c>
      <c r="AC182" s="24" t="s">
        <v>116</v>
      </c>
      <c r="AD182" s="24" t="s">
        <v>116</v>
      </c>
      <c r="AE182" s="24" t="s">
        <v>116</v>
      </c>
      <c r="AF182" s="24" t="s">
        <v>136</v>
      </c>
      <c r="AG182" s="62">
        <v>43</v>
      </c>
      <c r="AH182" s="62">
        <v>97</v>
      </c>
      <c r="AI182" s="24">
        <v>185</v>
      </c>
      <c r="AJ182" s="62">
        <v>550</v>
      </c>
      <c r="AK182" s="24" t="s">
        <v>172</v>
      </c>
      <c r="AL182" s="24" t="s">
        <v>173</v>
      </c>
      <c r="AM182" s="24"/>
      <c r="AP182" s="198"/>
      <c r="AQ182" s="198"/>
      <c r="AR182" s="198"/>
      <c r="AS182" s="198"/>
    </row>
    <row r="183" s="158" customFormat="1" ht="122" customHeight="1" spans="1:45">
      <c r="A183" s="24" t="s">
        <v>139</v>
      </c>
      <c r="B183" s="23" t="s">
        <v>460</v>
      </c>
      <c r="C183" s="25">
        <v>10190110177</v>
      </c>
      <c r="D183" s="109" t="s">
        <v>461</v>
      </c>
      <c r="E183" s="203" t="s">
        <v>488</v>
      </c>
      <c r="F183" s="33" t="s">
        <v>149</v>
      </c>
      <c r="G183" s="24" t="s">
        <v>296</v>
      </c>
      <c r="H183" s="23">
        <v>2019</v>
      </c>
      <c r="I183" s="24" t="s">
        <v>463</v>
      </c>
      <c r="J183" s="24" t="s">
        <v>487</v>
      </c>
      <c r="K183" s="23">
        <v>13992251910</v>
      </c>
      <c r="L183" s="181">
        <v>240</v>
      </c>
      <c r="M183" s="181">
        <v>96</v>
      </c>
      <c r="N183" s="181"/>
      <c r="O183" s="185"/>
      <c r="P183" s="185">
        <v>96</v>
      </c>
      <c r="Q183" s="181"/>
      <c r="R183" s="181">
        <v>144</v>
      </c>
      <c r="S183" s="90"/>
      <c r="T183" s="90"/>
      <c r="U183" s="90"/>
      <c r="V183" s="90"/>
      <c r="W183" s="90"/>
      <c r="X183" s="90"/>
      <c r="Y183" s="90"/>
      <c r="Z183" s="90"/>
      <c r="AA183" s="24" t="s">
        <v>135</v>
      </c>
      <c r="AB183" s="24" t="s">
        <v>116</v>
      </c>
      <c r="AC183" s="24" t="s">
        <v>116</v>
      </c>
      <c r="AD183" s="24" t="s">
        <v>116</v>
      </c>
      <c r="AE183" s="24" t="s">
        <v>116</v>
      </c>
      <c r="AF183" s="24" t="s">
        <v>136</v>
      </c>
      <c r="AG183" s="24">
        <v>89</v>
      </c>
      <c r="AH183" s="24">
        <v>195</v>
      </c>
      <c r="AI183" s="24">
        <v>305</v>
      </c>
      <c r="AJ183" s="24">
        <v>887</v>
      </c>
      <c r="AK183" s="24" t="s">
        <v>172</v>
      </c>
      <c r="AL183" s="24" t="s">
        <v>173</v>
      </c>
      <c r="AM183" s="24"/>
      <c r="AP183" s="198"/>
      <c r="AQ183" s="198"/>
      <c r="AR183" s="198"/>
      <c r="AS183" s="198"/>
    </row>
    <row r="184" s="158" customFormat="1" ht="181" customHeight="1" spans="1:45">
      <c r="A184" s="24" t="s">
        <v>139</v>
      </c>
      <c r="B184" s="23" t="s">
        <v>460</v>
      </c>
      <c r="C184" s="25">
        <v>10190110178</v>
      </c>
      <c r="D184" s="109" t="s">
        <v>461</v>
      </c>
      <c r="E184" s="203" t="s">
        <v>489</v>
      </c>
      <c r="F184" s="33" t="s">
        <v>149</v>
      </c>
      <c r="G184" s="24" t="s">
        <v>360</v>
      </c>
      <c r="H184" s="23">
        <v>2019</v>
      </c>
      <c r="I184" s="24" t="s">
        <v>463</v>
      </c>
      <c r="J184" s="24" t="s">
        <v>487</v>
      </c>
      <c r="K184" s="23">
        <v>13992251910</v>
      </c>
      <c r="L184" s="181">
        <v>65</v>
      </c>
      <c r="M184" s="181"/>
      <c r="N184" s="181"/>
      <c r="O184" s="181"/>
      <c r="P184" s="181"/>
      <c r="Q184" s="181"/>
      <c r="R184" s="181">
        <v>65</v>
      </c>
      <c r="S184" s="90"/>
      <c r="T184" s="90"/>
      <c r="U184" s="90"/>
      <c r="V184" s="90"/>
      <c r="W184" s="90"/>
      <c r="X184" s="90"/>
      <c r="Y184" s="90"/>
      <c r="Z184" s="90"/>
      <c r="AA184" s="24" t="s">
        <v>135</v>
      </c>
      <c r="AB184" s="24" t="s">
        <v>116</v>
      </c>
      <c r="AC184" s="24" t="s">
        <v>116</v>
      </c>
      <c r="AD184" s="24" t="s">
        <v>116</v>
      </c>
      <c r="AE184" s="24" t="s">
        <v>116</v>
      </c>
      <c r="AF184" s="24" t="s">
        <v>136</v>
      </c>
      <c r="AG184" s="24">
        <v>79</v>
      </c>
      <c r="AH184" s="24">
        <v>164</v>
      </c>
      <c r="AI184" s="24">
        <v>232</v>
      </c>
      <c r="AJ184" s="24">
        <v>717</v>
      </c>
      <c r="AK184" s="24" t="s">
        <v>172</v>
      </c>
      <c r="AL184" s="24" t="s">
        <v>173</v>
      </c>
      <c r="AM184" s="24"/>
      <c r="AP184" s="198"/>
      <c r="AQ184" s="198"/>
      <c r="AR184" s="198"/>
      <c r="AS184" s="198"/>
    </row>
    <row r="185" s="158" customFormat="1" ht="83" customHeight="1" spans="1:45">
      <c r="A185" s="24" t="s">
        <v>139</v>
      </c>
      <c r="B185" s="23" t="s">
        <v>460</v>
      </c>
      <c r="C185" s="25">
        <v>10190110179</v>
      </c>
      <c r="D185" s="109" t="s">
        <v>461</v>
      </c>
      <c r="E185" s="203" t="s">
        <v>490</v>
      </c>
      <c r="F185" s="35" t="s">
        <v>143</v>
      </c>
      <c r="G185" s="35" t="s">
        <v>491</v>
      </c>
      <c r="H185" s="205">
        <v>2019</v>
      </c>
      <c r="I185" s="24" t="s">
        <v>463</v>
      </c>
      <c r="J185" s="35" t="s">
        <v>492</v>
      </c>
      <c r="K185" s="205">
        <v>13772918507</v>
      </c>
      <c r="L185" s="208">
        <v>50</v>
      </c>
      <c r="M185" s="181"/>
      <c r="N185" s="208"/>
      <c r="O185" s="208"/>
      <c r="P185" s="208"/>
      <c r="Q185" s="208"/>
      <c r="R185" s="208">
        <v>50</v>
      </c>
      <c r="S185" s="211"/>
      <c r="T185" s="211"/>
      <c r="U185" s="211"/>
      <c r="V185" s="211"/>
      <c r="W185" s="211"/>
      <c r="X185" s="211"/>
      <c r="Y185" s="211"/>
      <c r="Z185" s="211"/>
      <c r="AA185" s="35" t="s">
        <v>135</v>
      </c>
      <c r="AB185" s="35" t="s">
        <v>116</v>
      </c>
      <c r="AC185" s="35" t="s">
        <v>116</v>
      </c>
      <c r="AD185" s="35" t="s">
        <v>116</v>
      </c>
      <c r="AE185" s="35" t="s">
        <v>116</v>
      </c>
      <c r="AF185" s="35" t="s">
        <v>136</v>
      </c>
      <c r="AG185" s="35">
        <v>43</v>
      </c>
      <c r="AH185" s="35">
        <v>82</v>
      </c>
      <c r="AI185" s="24">
        <v>170</v>
      </c>
      <c r="AJ185" s="35">
        <v>580</v>
      </c>
      <c r="AK185" s="35" t="s">
        <v>172</v>
      </c>
      <c r="AL185" s="35" t="s">
        <v>147</v>
      </c>
      <c r="AM185" s="24"/>
      <c r="AP185" s="198"/>
      <c r="AQ185" s="198"/>
      <c r="AR185" s="198"/>
      <c r="AS185" s="198"/>
    </row>
    <row r="186" s="158" customFormat="1" ht="83" customHeight="1" spans="1:45">
      <c r="A186" s="24" t="s">
        <v>139</v>
      </c>
      <c r="B186" s="23" t="s">
        <v>460</v>
      </c>
      <c r="C186" s="25">
        <v>10190110180</v>
      </c>
      <c r="D186" s="24" t="s">
        <v>493</v>
      </c>
      <c r="E186" s="24" t="s">
        <v>494</v>
      </c>
      <c r="F186" s="27" t="s">
        <v>149</v>
      </c>
      <c r="G186" s="27" t="s">
        <v>223</v>
      </c>
      <c r="H186" s="23">
        <v>2019</v>
      </c>
      <c r="I186" s="27" t="s">
        <v>495</v>
      </c>
      <c r="J186" s="24" t="s">
        <v>496</v>
      </c>
      <c r="K186" s="23">
        <v>18992257506</v>
      </c>
      <c r="L186" s="181">
        <v>240</v>
      </c>
      <c r="M186" s="181"/>
      <c r="N186" s="181"/>
      <c r="O186" s="181"/>
      <c r="P186" s="181"/>
      <c r="Q186" s="181"/>
      <c r="R186" s="181">
        <v>140</v>
      </c>
      <c r="S186" s="90"/>
      <c r="T186" s="90"/>
      <c r="U186" s="90"/>
      <c r="V186" s="90"/>
      <c r="W186" s="90">
        <v>100</v>
      </c>
      <c r="X186" s="90"/>
      <c r="Y186" s="90"/>
      <c r="Z186" s="90"/>
      <c r="AA186" s="24"/>
      <c r="AB186" s="24" t="s">
        <v>116</v>
      </c>
      <c r="AC186" s="24"/>
      <c r="AD186" s="24"/>
      <c r="AE186" s="24" t="s">
        <v>116</v>
      </c>
      <c r="AF186" s="24"/>
      <c r="AG186" s="24">
        <v>5</v>
      </c>
      <c r="AH186" s="24">
        <v>10</v>
      </c>
      <c r="AI186" s="24">
        <v>54</v>
      </c>
      <c r="AJ186" s="27">
        <v>100</v>
      </c>
      <c r="AK186" s="27" t="s">
        <v>497</v>
      </c>
      <c r="AL186" s="24" t="s">
        <v>147</v>
      </c>
      <c r="AM186" s="24" t="s">
        <v>498</v>
      </c>
      <c r="AP186" s="198"/>
      <c r="AQ186" s="198"/>
      <c r="AR186" s="198"/>
      <c r="AS186" s="198"/>
    </row>
    <row r="187" s="158" customFormat="1" ht="79" customHeight="1" spans="1:45">
      <c r="A187" s="24" t="s">
        <v>139</v>
      </c>
      <c r="B187" s="23" t="s">
        <v>460</v>
      </c>
      <c r="C187" s="25">
        <v>10190110181</v>
      </c>
      <c r="D187" s="27" t="s">
        <v>499</v>
      </c>
      <c r="E187" s="24" t="s">
        <v>500</v>
      </c>
      <c r="F187" s="27" t="s">
        <v>157</v>
      </c>
      <c r="G187" s="27" t="s">
        <v>378</v>
      </c>
      <c r="H187" s="23">
        <v>2019</v>
      </c>
      <c r="I187" s="27" t="s">
        <v>495</v>
      </c>
      <c r="J187" s="24" t="s">
        <v>501</v>
      </c>
      <c r="K187" s="23">
        <v>15929016191</v>
      </c>
      <c r="L187" s="181">
        <v>1200</v>
      </c>
      <c r="M187" s="181"/>
      <c r="N187" s="181"/>
      <c r="O187" s="181"/>
      <c r="P187" s="181"/>
      <c r="Q187" s="181"/>
      <c r="R187" s="181">
        <v>1000</v>
      </c>
      <c r="S187" s="90"/>
      <c r="T187" s="90"/>
      <c r="U187" s="90"/>
      <c r="V187" s="90"/>
      <c r="W187" s="90">
        <v>200</v>
      </c>
      <c r="X187" s="90"/>
      <c r="Y187" s="90"/>
      <c r="Z187" s="90"/>
      <c r="AA187" s="24"/>
      <c r="AB187" s="24" t="s">
        <v>116</v>
      </c>
      <c r="AC187" s="24"/>
      <c r="AD187" s="24"/>
      <c r="AE187" s="24" t="s">
        <v>116</v>
      </c>
      <c r="AF187" s="24"/>
      <c r="AG187" s="24">
        <v>13</v>
      </c>
      <c r="AH187" s="24">
        <v>20</v>
      </c>
      <c r="AI187" s="24">
        <v>124</v>
      </c>
      <c r="AJ187" s="27">
        <v>200</v>
      </c>
      <c r="AK187" s="27" t="s">
        <v>502</v>
      </c>
      <c r="AL187" s="24" t="s">
        <v>147</v>
      </c>
      <c r="AM187" s="24" t="s">
        <v>498</v>
      </c>
      <c r="AP187" s="198"/>
      <c r="AQ187" s="198"/>
      <c r="AR187" s="198"/>
      <c r="AS187" s="198"/>
    </row>
    <row r="188" s="158" customFormat="1" ht="73" customHeight="1" spans="1:45">
      <c r="A188" s="24" t="s">
        <v>139</v>
      </c>
      <c r="B188" s="23" t="s">
        <v>460</v>
      </c>
      <c r="C188" s="25">
        <v>10190110182</v>
      </c>
      <c r="D188" s="27" t="s">
        <v>503</v>
      </c>
      <c r="E188" s="24" t="s">
        <v>504</v>
      </c>
      <c r="F188" s="27" t="s">
        <v>155</v>
      </c>
      <c r="G188" s="27" t="s">
        <v>238</v>
      </c>
      <c r="H188" s="23">
        <v>2019</v>
      </c>
      <c r="I188" s="27" t="s">
        <v>495</v>
      </c>
      <c r="J188" s="24" t="s">
        <v>505</v>
      </c>
      <c r="K188" s="23">
        <v>13720472848</v>
      </c>
      <c r="L188" s="181">
        <v>310</v>
      </c>
      <c r="M188" s="181"/>
      <c r="N188" s="181"/>
      <c r="O188" s="181"/>
      <c r="P188" s="181"/>
      <c r="Q188" s="181"/>
      <c r="R188" s="181">
        <v>160</v>
      </c>
      <c r="S188" s="90"/>
      <c r="T188" s="90"/>
      <c r="U188" s="90"/>
      <c r="V188" s="90"/>
      <c r="W188" s="90">
        <v>150</v>
      </c>
      <c r="X188" s="90"/>
      <c r="Y188" s="90"/>
      <c r="Z188" s="90"/>
      <c r="AA188" s="24"/>
      <c r="AB188" s="24" t="s">
        <v>116</v>
      </c>
      <c r="AC188" s="24"/>
      <c r="AD188" s="24"/>
      <c r="AE188" s="24" t="s">
        <v>116</v>
      </c>
      <c r="AF188" s="24"/>
      <c r="AG188" s="24">
        <v>8</v>
      </c>
      <c r="AH188" s="24">
        <v>15</v>
      </c>
      <c r="AI188" s="24">
        <v>78</v>
      </c>
      <c r="AJ188" s="27">
        <v>150</v>
      </c>
      <c r="AK188" s="27" t="s">
        <v>506</v>
      </c>
      <c r="AL188" s="24" t="s">
        <v>147</v>
      </c>
      <c r="AM188" s="24" t="s">
        <v>498</v>
      </c>
      <c r="AP188" s="198"/>
      <c r="AQ188" s="198"/>
      <c r="AR188" s="198"/>
      <c r="AS188" s="198"/>
    </row>
    <row r="189" s="158" customFormat="1" ht="84" customHeight="1" spans="1:45">
      <c r="A189" s="24" t="s">
        <v>139</v>
      </c>
      <c r="B189" s="23" t="s">
        <v>460</v>
      </c>
      <c r="C189" s="25">
        <v>10190110183</v>
      </c>
      <c r="D189" s="27" t="s">
        <v>507</v>
      </c>
      <c r="E189" s="27" t="s">
        <v>508</v>
      </c>
      <c r="F189" s="27" t="s">
        <v>151</v>
      </c>
      <c r="G189" s="27" t="s">
        <v>151</v>
      </c>
      <c r="H189" s="23">
        <v>2019</v>
      </c>
      <c r="I189" s="27" t="s">
        <v>495</v>
      </c>
      <c r="J189" s="24" t="s">
        <v>509</v>
      </c>
      <c r="K189" s="23">
        <v>15291206000</v>
      </c>
      <c r="L189" s="181">
        <v>110</v>
      </c>
      <c r="M189" s="181"/>
      <c r="N189" s="181"/>
      <c r="O189" s="181"/>
      <c r="P189" s="181"/>
      <c r="Q189" s="181"/>
      <c r="R189" s="181">
        <v>60</v>
      </c>
      <c r="S189" s="90"/>
      <c r="T189" s="90"/>
      <c r="U189" s="90"/>
      <c r="V189" s="90"/>
      <c r="W189" s="90">
        <v>50</v>
      </c>
      <c r="X189" s="90"/>
      <c r="Y189" s="90"/>
      <c r="Z189" s="90"/>
      <c r="AA189" s="24"/>
      <c r="AB189" s="24" t="s">
        <v>116</v>
      </c>
      <c r="AC189" s="24"/>
      <c r="AD189" s="24"/>
      <c r="AE189" s="24" t="s">
        <v>116</v>
      </c>
      <c r="AF189" s="24"/>
      <c r="AG189" s="24">
        <v>3</v>
      </c>
      <c r="AH189" s="24">
        <v>5</v>
      </c>
      <c r="AI189" s="24">
        <v>30</v>
      </c>
      <c r="AJ189" s="27">
        <v>50</v>
      </c>
      <c r="AK189" s="27" t="s">
        <v>510</v>
      </c>
      <c r="AL189" s="24" t="s">
        <v>147</v>
      </c>
      <c r="AM189" s="24" t="s">
        <v>498</v>
      </c>
      <c r="AP189" s="198"/>
      <c r="AQ189" s="198"/>
      <c r="AR189" s="198"/>
      <c r="AS189" s="198"/>
    </row>
    <row r="190" s="158" customFormat="1" ht="53" customHeight="1" spans="1:45">
      <c r="A190" s="24" t="s">
        <v>139</v>
      </c>
      <c r="B190" s="23" t="s">
        <v>460</v>
      </c>
      <c r="C190" s="25">
        <v>10190110184</v>
      </c>
      <c r="D190" s="27" t="s">
        <v>511</v>
      </c>
      <c r="E190" s="27" t="s">
        <v>512</v>
      </c>
      <c r="F190" s="27" t="s">
        <v>153</v>
      </c>
      <c r="G190" s="27" t="s">
        <v>211</v>
      </c>
      <c r="H190" s="23">
        <v>2019</v>
      </c>
      <c r="I190" s="27" t="s">
        <v>495</v>
      </c>
      <c r="J190" s="24" t="s">
        <v>513</v>
      </c>
      <c r="K190" s="23">
        <v>18391204555</v>
      </c>
      <c r="L190" s="181">
        <v>120</v>
      </c>
      <c r="M190" s="181"/>
      <c r="N190" s="181"/>
      <c r="O190" s="181"/>
      <c r="P190" s="181"/>
      <c r="Q190" s="181"/>
      <c r="R190" s="181">
        <v>60</v>
      </c>
      <c r="S190" s="90"/>
      <c r="T190" s="90"/>
      <c r="U190" s="90"/>
      <c r="V190" s="90"/>
      <c r="W190" s="90">
        <v>60</v>
      </c>
      <c r="X190" s="90"/>
      <c r="Y190" s="90"/>
      <c r="Z190" s="90"/>
      <c r="AA190" s="24"/>
      <c r="AB190" s="24" t="s">
        <v>116</v>
      </c>
      <c r="AC190" s="24"/>
      <c r="AD190" s="24"/>
      <c r="AE190" s="24" t="s">
        <v>116</v>
      </c>
      <c r="AF190" s="24"/>
      <c r="AG190" s="24">
        <v>67</v>
      </c>
      <c r="AH190" s="24">
        <v>121</v>
      </c>
      <c r="AI190" s="24">
        <v>258</v>
      </c>
      <c r="AJ190" s="24">
        <v>675</v>
      </c>
      <c r="AK190" s="27" t="s">
        <v>514</v>
      </c>
      <c r="AL190" s="24" t="s">
        <v>147</v>
      </c>
      <c r="AM190" s="24" t="s">
        <v>498</v>
      </c>
      <c r="AP190" s="198"/>
      <c r="AQ190" s="198"/>
      <c r="AR190" s="198"/>
      <c r="AS190" s="198"/>
    </row>
    <row r="191" s="158" customFormat="1" ht="53" customHeight="1" spans="1:45">
      <c r="A191" s="24" t="s">
        <v>139</v>
      </c>
      <c r="B191" s="23" t="s">
        <v>460</v>
      </c>
      <c r="C191" s="25">
        <v>10190110185</v>
      </c>
      <c r="D191" s="27" t="s">
        <v>515</v>
      </c>
      <c r="E191" s="27" t="s">
        <v>516</v>
      </c>
      <c r="F191" s="27" t="s">
        <v>143</v>
      </c>
      <c r="G191" s="27" t="s">
        <v>517</v>
      </c>
      <c r="H191" s="23">
        <v>2019</v>
      </c>
      <c r="I191" s="27" t="s">
        <v>495</v>
      </c>
      <c r="J191" s="24" t="s">
        <v>518</v>
      </c>
      <c r="K191" s="23">
        <v>19929122999</v>
      </c>
      <c r="L191" s="181">
        <v>240</v>
      </c>
      <c r="M191" s="181"/>
      <c r="N191" s="181"/>
      <c r="O191" s="181"/>
      <c r="P191" s="181"/>
      <c r="Q191" s="181"/>
      <c r="R191" s="181">
        <v>140</v>
      </c>
      <c r="S191" s="90"/>
      <c r="T191" s="90"/>
      <c r="U191" s="90"/>
      <c r="V191" s="90"/>
      <c r="W191" s="90">
        <v>100</v>
      </c>
      <c r="X191" s="90"/>
      <c r="Y191" s="90"/>
      <c r="Z191" s="90"/>
      <c r="AA191" s="24"/>
      <c r="AB191" s="24" t="s">
        <v>116</v>
      </c>
      <c r="AC191" s="24"/>
      <c r="AD191" s="24"/>
      <c r="AE191" s="24" t="s">
        <v>116</v>
      </c>
      <c r="AF191" s="24"/>
      <c r="AG191" s="24">
        <v>13</v>
      </c>
      <c r="AH191" s="24">
        <v>20</v>
      </c>
      <c r="AI191" s="24">
        <v>53</v>
      </c>
      <c r="AJ191" s="25">
        <v>100</v>
      </c>
      <c r="AK191" s="24" t="s">
        <v>502</v>
      </c>
      <c r="AL191" s="24" t="s">
        <v>147</v>
      </c>
      <c r="AM191" s="24" t="s">
        <v>498</v>
      </c>
      <c r="AP191" s="198"/>
      <c r="AQ191" s="198"/>
      <c r="AR191" s="198"/>
      <c r="AS191" s="198"/>
    </row>
    <row r="192" s="158" customFormat="1" ht="68" customHeight="1" spans="1:45">
      <c r="A192" s="24" t="s">
        <v>139</v>
      </c>
      <c r="B192" s="23" t="s">
        <v>460</v>
      </c>
      <c r="C192" s="25">
        <v>10190110186</v>
      </c>
      <c r="D192" s="27" t="s">
        <v>515</v>
      </c>
      <c r="E192" s="27" t="s">
        <v>519</v>
      </c>
      <c r="F192" s="27" t="s">
        <v>155</v>
      </c>
      <c r="G192" s="27" t="s">
        <v>303</v>
      </c>
      <c r="H192" s="23">
        <v>2019</v>
      </c>
      <c r="I192" s="27" t="s">
        <v>495</v>
      </c>
      <c r="J192" s="24" t="s">
        <v>505</v>
      </c>
      <c r="K192" s="23">
        <v>13720472848</v>
      </c>
      <c r="L192" s="181">
        <v>145</v>
      </c>
      <c r="M192" s="181"/>
      <c r="N192" s="181"/>
      <c r="O192" s="181"/>
      <c r="P192" s="181"/>
      <c r="Q192" s="181"/>
      <c r="R192" s="181">
        <v>73.7</v>
      </c>
      <c r="S192" s="90"/>
      <c r="T192" s="90"/>
      <c r="U192" s="90"/>
      <c r="V192" s="90"/>
      <c r="W192" s="90">
        <v>71.3</v>
      </c>
      <c r="X192" s="90"/>
      <c r="Y192" s="90"/>
      <c r="Z192" s="90"/>
      <c r="AA192" s="24"/>
      <c r="AB192" s="24" t="s">
        <v>116</v>
      </c>
      <c r="AC192" s="24"/>
      <c r="AD192" s="24"/>
      <c r="AE192" s="24" t="s">
        <v>116</v>
      </c>
      <c r="AF192" s="24"/>
      <c r="AG192" s="24">
        <v>4</v>
      </c>
      <c r="AH192" s="24">
        <v>10</v>
      </c>
      <c r="AI192" s="24">
        <v>35</v>
      </c>
      <c r="AJ192" s="25">
        <v>70</v>
      </c>
      <c r="AK192" s="24" t="s">
        <v>520</v>
      </c>
      <c r="AL192" s="24" t="s">
        <v>147</v>
      </c>
      <c r="AM192" s="24" t="s">
        <v>498</v>
      </c>
      <c r="AP192" s="198"/>
      <c r="AQ192" s="198"/>
      <c r="AR192" s="198"/>
      <c r="AS192" s="198"/>
    </row>
    <row r="193" s="158" customFormat="1" ht="76" customHeight="1" spans="1:45">
      <c r="A193" s="24" t="s">
        <v>139</v>
      </c>
      <c r="B193" s="23" t="s">
        <v>460</v>
      </c>
      <c r="C193" s="25">
        <v>10190110187</v>
      </c>
      <c r="D193" s="27" t="s">
        <v>515</v>
      </c>
      <c r="E193" s="27" t="s">
        <v>521</v>
      </c>
      <c r="F193" s="27" t="s">
        <v>153</v>
      </c>
      <c r="G193" s="27" t="s">
        <v>522</v>
      </c>
      <c r="H193" s="23">
        <v>2019</v>
      </c>
      <c r="I193" s="27" t="s">
        <v>495</v>
      </c>
      <c r="J193" s="24" t="s">
        <v>513</v>
      </c>
      <c r="K193" s="23">
        <v>18391204555</v>
      </c>
      <c r="L193" s="181">
        <v>120</v>
      </c>
      <c r="M193" s="181"/>
      <c r="N193" s="181"/>
      <c r="O193" s="181"/>
      <c r="P193" s="181"/>
      <c r="Q193" s="181"/>
      <c r="R193" s="181">
        <v>60</v>
      </c>
      <c r="S193" s="90"/>
      <c r="T193" s="90"/>
      <c r="U193" s="90"/>
      <c r="V193" s="90"/>
      <c r="W193" s="90">
        <v>60</v>
      </c>
      <c r="X193" s="90"/>
      <c r="Y193" s="90"/>
      <c r="Z193" s="90"/>
      <c r="AA193" s="24"/>
      <c r="AB193" s="24" t="s">
        <v>116</v>
      </c>
      <c r="AC193" s="24"/>
      <c r="AD193" s="24"/>
      <c r="AE193" s="24" t="s">
        <v>116</v>
      </c>
      <c r="AF193" s="24"/>
      <c r="AG193" s="24">
        <v>5</v>
      </c>
      <c r="AH193" s="24">
        <v>10</v>
      </c>
      <c r="AI193" s="24">
        <v>30</v>
      </c>
      <c r="AJ193" s="25">
        <v>60</v>
      </c>
      <c r="AK193" s="24" t="s">
        <v>502</v>
      </c>
      <c r="AL193" s="24" t="s">
        <v>147</v>
      </c>
      <c r="AM193" s="24" t="s">
        <v>498</v>
      </c>
      <c r="AP193" s="198"/>
      <c r="AQ193" s="198"/>
      <c r="AR193" s="198"/>
      <c r="AS193" s="198"/>
    </row>
    <row r="194" s="158" customFormat="1" ht="130" customHeight="1" spans="1:45">
      <c r="A194" s="24" t="s">
        <v>139</v>
      </c>
      <c r="B194" s="23" t="s">
        <v>523</v>
      </c>
      <c r="C194" s="24">
        <v>10190120001</v>
      </c>
      <c r="D194" s="23" t="s">
        <v>461</v>
      </c>
      <c r="E194" s="24" t="s">
        <v>524</v>
      </c>
      <c r="F194" s="23" t="s">
        <v>153</v>
      </c>
      <c r="G194" s="27" t="s">
        <v>354</v>
      </c>
      <c r="H194" s="23">
        <v>2019</v>
      </c>
      <c r="I194" s="24" t="s">
        <v>525</v>
      </c>
      <c r="J194" s="24" t="s">
        <v>526</v>
      </c>
      <c r="K194" s="23">
        <v>18091267907</v>
      </c>
      <c r="L194" s="181">
        <v>40</v>
      </c>
      <c r="M194" s="181"/>
      <c r="N194" s="185"/>
      <c r="O194" s="185"/>
      <c r="P194" s="185"/>
      <c r="Q194" s="185"/>
      <c r="R194" s="181">
        <v>40</v>
      </c>
      <c r="S194" s="90"/>
      <c r="T194" s="90"/>
      <c r="U194" s="90"/>
      <c r="V194" s="90"/>
      <c r="W194" s="90"/>
      <c r="X194" s="90"/>
      <c r="Y194" s="90"/>
      <c r="Z194" s="90"/>
      <c r="AA194" s="24" t="s">
        <v>135</v>
      </c>
      <c r="AB194" s="24" t="s">
        <v>116</v>
      </c>
      <c r="AC194" s="24" t="s">
        <v>116</v>
      </c>
      <c r="AD194" s="24" t="s">
        <v>116</v>
      </c>
      <c r="AE194" s="24" t="s">
        <v>116</v>
      </c>
      <c r="AF194" s="24" t="s">
        <v>136</v>
      </c>
      <c r="AG194" s="24">
        <v>86</v>
      </c>
      <c r="AH194" s="24">
        <v>199</v>
      </c>
      <c r="AI194" s="24">
        <v>86</v>
      </c>
      <c r="AJ194" s="24">
        <v>199</v>
      </c>
      <c r="AK194" s="24" t="s">
        <v>172</v>
      </c>
      <c r="AL194" s="24" t="s">
        <v>147</v>
      </c>
      <c r="AM194" s="24"/>
      <c r="AP194" s="198"/>
      <c r="AQ194" s="198"/>
      <c r="AR194" s="198"/>
      <c r="AS194" s="198"/>
    </row>
    <row r="195" s="158" customFormat="1" ht="130" customHeight="1" spans="1:45">
      <c r="A195" s="24" t="s">
        <v>139</v>
      </c>
      <c r="B195" s="23" t="s">
        <v>523</v>
      </c>
      <c r="C195" s="24">
        <v>10190120002</v>
      </c>
      <c r="D195" s="23" t="s">
        <v>461</v>
      </c>
      <c r="E195" s="24" t="s">
        <v>527</v>
      </c>
      <c r="F195" s="24" t="s">
        <v>157</v>
      </c>
      <c r="G195" s="24" t="s">
        <v>322</v>
      </c>
      <c r="H195" s="23">
        <v>2019</v>
      </c>
      <c r="I195" s="24" t="s">
        <v>525</v>
      </c>
      <c r="J195" s="24" t="s">
        <v>526</v>
      </c>
      <c r="K195" s="23">
        <v>18091267907</v>
      </c>
      <c r="L195" s="181">
        <v>10</v>
      </c>
      <c r="M195" s="181"/>
      <c r="N195" s="181"/>
      <c r="O195" s="181"/>
      <c r="P195" s="181"/>
      <c r="Q195" s="181"/>
      <c r="R195" s="181">
        <v>10</v>
      </c>
      <c r="S195" s="90"/>
      <c r="T195" s="90"/>
      <c r="U195" s="90"/>
      <c r="V195" s="90"/>
      <c r="W195" s="90"/>
      <c r="X195" s="90"/>
      <c r="Y195" s="90"/>
      <c r="Z195" s="90"/>
      <c r="AA195" s="24" t="s">
        <v>135</v>
      </c>
      <c r="AB195" s="24" t="s">
        <v>116</v>
      </c>
      <c r="AC195" s="24" t="s">
        <v>116</v>
      </c>
      <c r="AD195" s="24" t="s">
        <v>116</v>
      </c>
      <c r="AE195" s="24" t="s">
        <v>116</v>
      </c>
      <c r="AF195" s="24" t="s">
        <v>136</v>
      </c>
      <c r="AG195" s="24">
        <v>40</v>
      </c>
      <c r="AH195" s="24">
        <v>95</v>
      </c>
      <c r="AI195" s="24">
        <v>40</v>
      </c>
      <c r="AJ195" s="24">
        <v>95</v>
      </c>
      <c r="AK195" s="201" t="s">
        <v>401</v>
      </c>
      <c r="AL195" s="24" t="s">
        <v>173</v>
      </c>
      <c r="AM195" s="24"/>
      <c r="AP195" s="198"/>
      <c r="AQ195" s="198"/>
      <c r="AR195" s="198"/>
      <c r="AS195" s="198"/>
    </row>
    <row r="196" s="158" customFormat="1" ht="76" customHeight="1" spans="1:45">
      <c r="A196" s="24" t="s">
        <v>139</v>
      </c>
      <c r="B196" s="23" t="s">
        <v>523</v>
      </c>
      <c r="C196" s="24">
        <v>10190120003</v>
      </c>
      <c r="D196" s="24" t="s">
        <v>528</v>
      </c>
      <c r="E196" s="24" t="s">
        <v>528</v>
      </c>
      <c r="F196" s="24" t="s">
        <v>157</v>
      </c>
      <c r="G196" s="24" t="s">
        <v>322</v>
      </c>
      <c r="H196" s="23">
        <v>2019</v>
      </c>
      <c r="I196" s="24" t="s">
        <v>525</v>
      </c>
      <c r="J196" s="24" t="s">
        <v>526</v>
      </c>
      <c r="K196" s="23">
        <v>18091267907</v>
      </c>
      <c r="L196" s="181">
        <v>2000</v>
      </c>
      <c r="M196" s="181"/>
      <c r="N196" s="181"/>
      <c r="O196" s="181"/>
      <c r="P196" s="181"/>
      <c r="Q196" s="181"/>
      <c r="R196" s="181"/>
      <c r="S196" s="90">
        <v>2000</v>
      </c>
      <c r="T196" s="90"/>
      <c r="U196" s="90"/>
      <c r="V196" s="90"/>
      <c r="W196" s="90"/>
      <c r="X196" s="90"/>
      <c r="Y196" s="90"/>
      <c r="Z196" s="90"/>
      <c r="AA196" s="24" t="s">
        <v>135</v>
      </c>
      <c r="AB196" s="24" t="s">
        <v>116</v>
      </c>
      <c r="AC196" s="24" t="s">
        <v>116</v>
      </c>
      <c r="AD196" s="24" t="s">
        <v>116</v>
      </c>
      <c r="AE196" s="24" t="s">
        <v>116</v>
      </c>
      <c r="AF196" s="24" t="s">
        <v>136</v>
      </c>
      <c r="AG196" s="24">
        <v>130</v>
      </c>
      <c r="AH196" s="24">
        <v>323</v>
      </c>
      <c r="AI196" s="24">
        <v>387</v>
      </c>
      <c r="AJ196" s="24">
        <v>1049</v>
      </c>
      <c r="AK196" s="24" t="s">
        <v>529</v>
      </c>
      <c r="AL196" s="24" t="s">
        <v>168</v>
      </c>
      <c r="AM196" s="24"/>
      <c r="AP196" s="198"/>
      <c r="AQ196" s="198"/>
      <c r="AR196" s="198"/>
      <c r="AS196" s="198"/>
    </row>
    <row r="197" s="158" customFormat="1" ht="76" customHeight="1" spans="1:45">
      <c r="A197" s="24" t="s">
        <v>139</v>
      </c>
      <c r="B197" s="23" t="s">
        <v>530</v>
      </c>
      <c r="C197" s="24">
        <v>10190130001</v>
      </c>
      <c r="D197" s="109" t="s">
        <v>461</v>
      </c>
      <c r="E197" s="35" t="s">
        <v>531</v>
      </c>
      <c r="F197" s="33" t="s">
        <v>149</v>
      </c>
      <c r="G197" s="24" t="s">
        <v>223</v>
      </c>
      <c r="H197" s="23">
        <v>2019</v>
      </c>
      <c r="I197" s="46" t="s">
        <v>495</v>
      </c>
      <c r="J197" s="27" t="s">
        <v>532</v>
      </c>
      <c r="K197" s="23">
        <v>13992231299</v>
      </c>
      <c r="L197" s="181">
        <v>86</v>
      </c>
      <c r="M197" s="181"/>
      <c r="N197" s="181"/>
      <c r="O197" s="181"/>
      <c r="P197" s="181"/>
      <c r="Q197" s="181"/>
      <c r="R197" s="181"/>
      <c r="S197" s="90"/>
      <c r="T197" s="90"/>
      <c r="U197" s="90"/>
      <c r="V197" s="90"/>
      <c r="W197" s="24"/>
      <c r="X197" s="90">
        <v>86</v>
      </c>
      <c r="Y197" s="90"/>
      <c r="Z197" s="90"/>
      <c r="AA197" s="24" t="s">
        <v>135</v>
      </c>
      <c r="AB197" s="24" t="s">
        <v>116</v>
      </c>
      <c r="AC197" s="24" t="s">
        <v>116</v>
      </c>
      <c r="AD197" s="24" t="s">
        <v>116</v>
      </c>
      <c r="AE197" s="24" t="s">
        <v>116</v>
      </c>
      <c r="AF197" s="24" t="s">
        <v>136</v>
      </c>
      <c r="AG197" s="192">
        <v>87</v>
      </c>
      <c r="AH197" s="192">
        <v>202</v>
      </c>
      <c r="AI197" s="24">
        <v>484</v>
      </c>
      <c r="AJ197" s="192">
        <v>1322</v>
      </c>
      <c r="AK197" s="201" t="s">
        <v>401</v>
      </c>
      <c r="AL197" s="24" t="s">
        <v>173</v>
      </c>
      <c r="AM197" s="24" t="s">
        <v>498</v>
      </c>
      <c r="AP197" s="198"/>
      <c r="AQ197" s="198"/>
      <c r="AR197" s="198"/>
      <c r="AS197" s="198"/>
    </row>
    <row r="198" s="158" customFormat="1" ht="76" customHeight="1" spans="1:45">
      <c r="A198" s="24" t="s">
        <v>139</v>
      </c>
      <c r="B198" s="23" t="s">
        <v>533</v>
      </c>
      <c r="C198" s="24">
        <v>10190140001</v>
      </c>
      <c r="D198" s="23" t="s">
        <v>534</v>
      </c>
      <c r="E198" s="24" t="s">
        <v>535</v>
      </c>
      <c r="F198" s="24" t="s">
        <v>536</v>
      </c>
      <c r="G198" s="24" t="s">
        <v>537</v>
      </c>
      <c r="H198" s="23">
        <v>2019</v>
      </c>
      <c r="I198" s="24" t="s">
        <v>163</v>
      </c>
      <c r="J198" s="24" t="s">
        <v>538</v>
      </c>
      <c r="K198" s="23">
        <v>15909240814</v>
      </c>
      <c r="L198" s="181">
        <v>263.12</v>
      </c>
      <c r="M198" s="181"/>
      <c r="N198" s="184"/>
      <c r="O198" s="181"/>
      <c r="P198" s="181"/>
      <c r="Q198" s="181"/>
      <c r="R198" s="181"/>
      <c r="S198" s="90">
        <v>263.12</v>
      </c>
      <c r="T198" s="90"/>
      <c r="U198" s="90"/>
      <c r="V198" s="90"/>
      <c r="W198" s="90"/>
      <c r="X198" s="90"/>
      <c r="Y198" s="90"/>
      <c r="Z198" s="90"/>
      <c r="AA198" s="24"/>
      <c r="AB198" s="24" t="s">
        <v>116</v>
      </c>
      <c r="AC198" s="24" t="s">
        <v>136</v>
      </c>
      <c r="AD198" s="24" t="s">
        <v>136</v>
      </c>
      <c r="AE198" s="24" t="s">
        <v>136</v>
      </c>
      <c r="AF198" s="24" t="s">
        <v>136</v>
      </c>
      <c r="AG198" s="24">
        <v>6796</v>
      </c>
      <c r="AH198" s="24">
        <v>14874</v>
      </c>
      <c r="AI198" s="24">
        <v>6796</v>
      </c>
      <c r="AJ198" s="24">
        <v>65015</v>
      </c>
      <c r="AK198" s="24" t="s">
        <v>539</v>
      </c>
      <c r="AL198" s="24" t="s">
        <v>540</v>
      </c>
      <c r="AM198" s="24"/>
      <c r="AP198" s="198"/>
      <c r="AQ198" s="198"/>
      <c r="AR198" s="198"/>
      <c r="AS198" s="198"/>
    </row>
    <row r="199" s="158" customFormat="1" ht="104" customHeight="1" spans="1:45">
      <c r="A199" s="24" t="s">
        <v>139</v>
      </c>
      <c r="B199" s="23" t="s">
        <v>541</v>
      </c>
      <c r="C199" s="24">
        <v>10190150001</v>
      </c>
      <c r="D199" s="109" t="s">
        <v>461</v>
      </c>
      <c r="E199" s="24" t="s">
        <v>542</v>
      </c>
      <c r="F199" s="35" t="s">
        <v>143</v>
      </c>
      <c r="G199" s="35" t="s">
        <v>373</v>
      </c>
      <c r="H199" s="205">
        <v>2019</v>
      </c>
      <c r="I199" s="24" t="s">
        <v>463</v>
      </c>
      <c r="J199" s="35" t="s">
        <v>543</v>
      </c>
      <c r="K199" s="205">
        <v>18891522032</v>
      </c>
      <c r="L199" s="208">
        <v>69</v>
      </c>
      <c r="M199" s="208"/>
      <c r="N199" s="181"/>
      <c r="O199" s="208"/>
      <c r="P199" s="208"/>
      <c r="Q199" s="208"/>
      <c r="R199" s="208">
        <v>69</v>
      </c>
      <c r="S199" s="211"/>
      <c r="T199" s="211"/>
      <c r="U199" s="211"/>
      <c r="V199" s="211"/>
      <c r="W199" s="211"/>
      <c r="X199" s="211"/>
      <c r="Y199" s="211"/>
      <c r="Z199" s="211"/>
      <c r="AA199" s="24" t="s">
        <v>135</v>
      </c>
      <c r="AB199" s="24" t="s">
        <v>116</v>
      </c>
      <c r="AC199" s="24" t="s">
        <v>136</v>
      </c>
      <c r="AD199" s="24" t="s">
        <v>116</v>
      </c>
      <c r="AE199" s="24" t="s">
        <v>116</v>
      </c>
      <c r="AF199" s="24" t="s">
        <v>136</v>
      </c>
      <c r="AG199" s="35">
        <v>68</v>
      </c>
      <c r="AH199" s="35">
        <v>131</v>
      </c>
      <c r="AI199" s="24">
        <v>236</v>
      </c>
      <c r="AJ199" s="35">
        <v>644</v>
      </c>
      <c r="AK199" s="35" t="s">
        <v>172</v>
      </c>
      <c r="AL199" s="35" t="s">
        <v>147</v>
      </c>
      <c r="AM199" s="24"/>
      <c r="AP199" s="198"/>
      <c r="AQ199" s="198"/>
      <c r="AR199" s="198"/>
      <c r="AS199" s="198"/>
    </row>
    <row r="200" s="158" customFormat="1" ht="104" customHeight="1" spans="1:45">
      <c r="A200" s="24" t="s">
        <v>139</v>
      </c>
      <c r="B200" s="23" t="s">
        <v>541</v>
      </c>
      <c r="C200" s="24">
        <v>10190150002</v>
      </c>
      <c r="D200" s="109" t="s">
        <v>461</v>
      </c>
      <c r="E200" s="24" t="s">
        <v>544</v>
      </c>
      <c r="F200" s="35" t="s">
        <v>143</v>
      </c>
      <c r="G200" s="24" t="s">
        <v>545</v>
      </c>
      <c r="H200" s="205">
        <v>2019</v>
      </c>
      <c r="I200" s="24" t="s">
        <v>463</v>
      </c>
      <c r="J200" s="35" t="s">
        <v>546</v>
      </c>
      <c r="K200" s="205">
        <v>13335324613</v>
      </c>
      <c r="L200" s="208">
        <v>49</v>
      </c>
      <c r="M200" s="208"/>
      <c r="N200" s="181"/>
      <c r="O200" s="208"/>
      <c r="P200" s="208"/>
      <c r="Q200" s="208"/>
      <c r="R200" s="208">
        <v>49</v>
      </c>
      <c r="S200" s="211"/>
      <c r="T200" s="211"/>
      <c r="U200" s="211"/>
      <c r="V200" s="211"/>
      <c r="W200" s="211"/>
      <c r="X200" s="211"/>
      <c r="Y200" s="211"/>
      <c r="Z200" s="211"/>
      <c r="AA200" s="24" t="s">
        <v>135</v>
      </c>
      <c r="AB200" s="24" t="s">
        <v>116</v>
      </c>
      <c r="AC200" s="24" t="s">
        <v>136</v>
      </c>
      <c r="AD200" s="24" t="s">
        <v>116</v>
      </c>
      <c r="AE200" s="24" t="s">
        <v>116</v>
      </c>
      <c r="AF200" s="24" t="s">
        <v>136</v>
      </c>
      <c r="AG200" s="35">
        <v>48</v>
      </c>
      <c r="AH200" s="35">
        <v>83</v>
      </c>
      <c r="AI200" s="24">
        <v>203</v>
      </c>
      <c r="AJ200" s="35">
        <v>525</v>
      </c>
      <c r="AK200" s="35" t="s">
        <v>172</v>
      </c>
      <c r="AL200" s="35" t="s">
        <v>147</v>
      </c>
      <c r="AM200" s="24"/>
      <c r="AP200" s="198"/>
      <c r="AQ200" s="198"/>
      <c r="AR200" s="198"/>
      <c r="AS200" s="198"/>
    </row>
    <row r="201" s="158" customFormat="1" ht="104" customHeight="1" spans="1:45">
      <c r="A201" s="24" t="s">
        <v>139</v>
      </c>
      <c r="B201" s="23" t="s">
        <v>541</v>
      </c>
      <c r="C201" s="24">
        <v>10190150003</v>
      </c>
      <c r="D201" s="109" t="s">
        <v>461</v>
      </c>
      <c r="E201" s="24" t="s">
        <v>547</v>
      </c>
      <c r="F201" s="35" t="s">
        <v>143</v>
      </c>
      <c r="G201" s="35" t="s">
        <v>548</v>
      </c>
      <c r="H201" s="205">
        <v>2019</v>
      </c>
      <c r="I201" s="24" t="s">
        <v>463</v>
      </c>
      <c r="J201" s="35" t="s">
        <v>549</v>
      </c>
      <c r="K201" s="205">
        <v>18629121111</v>
      </c>
      <c r="L201" s="208">
        <v>88</v>
      </c>
      <c r="M201" s="208"/>
      <c r="N201" s="181"/>
      <c r="O201" s="208"/>
      <c r="P201" s="208"/>
      <c r="Q201" s="208"/>
      <c r="R201" s="181">
        <v>88</v>
      </c>
      <c r="S201" s="211"/>
      <c r="T201" s="211"/>
      <c r="U201" s="211"/>
      <c r="V201" s="211"/>
      <c r="W201" s="211"/>
      <c r="X201" s="211"/>
      <c r="Y201" s="211"/>
      <c r="Z201" s="211"/>
      <c r="AA201" s="24" t="s">
        <v>135</v>
      </c>
      <c r="AB201" s="24" t="s">
        <v>116</v>
      </c>
      <c r="AC201" s="24" t="s">
        <v>116</v>
      </c>
      <c r="AD201" s="24" t="s">
        <v>116</v>
      </c>
      <c r="AE201" s="24" t="s">
        <v>116</v>
      </c>
      <c r="AF201" s="24" t="s">
        <v>136</v>
      </c>
      <c r="AG201" s="35">
        <v>40</v>
      </c>
      <c r="AH201" s="35">
        <v>80</v>
      </c>
      <c r="AI201" s="35">
        <v>157</v>
      </c>
      <c r="AJ201" s="35">
        <v>441</v>
      </c>
      <c r="AK201" s="35" t="s">
        <v>172</v>
      </c>
      <c r="AL201" s="35" t="s">
        <v>147</v>
      </c>
      <c r="AM201" s="24"/>
      <c r="AP201" s="198"/>
      <c r="AQ201" s="198"/>
      <c r="AR201" s="198"/>
      <c r="AS201" s="198"/>
    </row>
    <row r="202" s="158" customFormat="1" ht="104" customHeight="1" spans="1:45">
      <c r="A202" s="24" t="s">
        <v>139</v>
      </c>
      <c r="B202" s="23" t="s">
        <v>541</v>
      </c>
      <c r="C202" s="24">
        <v>10190150004</v>
      </c>
      <c r="D202" s="109" t="s">
        <v>461</v>
      </c>
      <c r="E202" s="24" t="s">
        <v>550</v>
      </c>
      <c r="F202" s="35" t="s">
        <v>143</v>
      </c>
      <c r="G202" s="24" t="s">
        <v>551</v>
      </c>
      <c r="H202" s="205">
        <v>2019</v>
      </c>
      <c r="I202" s="24" t="s">
        <v>463</v>
      </c>
      <c r="J202" s="35" t="s">
        <v>552</v>
      </c>
      <c r="K202" s="205">
        <v>13772320886</v>
      </c>
      <c r="L202" s="208">
        <v>41</v>
      </c>
      <c r="M202" s="208"/>
      <c r="N202" s="181"/>
      <c r="O202" s="208"/>
      <c r="P202" s="208"/>
      <c r="Q202" s="208"/>
      <c r="R202" s="208">
        <v>41</v>
      </c>
      <c r="S202" s="211"/>
      <c r="T202" s="211"/>
      <c r="U202" s="211"/>
      <c r="V202" s="211"/>
      <c r="W202" s="211"/>
      <c r="X202" s="211"/>
      <c r="Y202" s="211"/>
      <c r="Z202" s="211"/>
      <c r="AA202" s="24" t="s">
        <v>135</v>
      </c>
      <c r="AB202" s="24" t="s">
        <v>116</v>
      </c>
      <c r="AC202" s="24" t="s">
        <v>136</v>
      </c>
      <c r="AD202" s="24" t="s">
        <v>116</v>
      </c>
      <c r="AE202" s="24" t="s">
        <v>116</v>
      </c>
      <c r="AF202" s="24" t="s">
        <v>136</v>
      </c>
      <c r="AG202" s="35">
        <v>40</v>
      </c>
      <c r="AH202" s="35">
        <v>79</v>
      </c>
      <c r="AI202" s="24">
        <v>172</v>
      </c>
      <c r="AJ202" s="24">
        <v>512</v>
      </c>
      <c r="AK202" s="35" t="s">
        <v>172</v>
      </c>
      <c r="AL202" s="35" t="s">
        <v>147</v>
      </c>
      <c r="AM202" s="24"/>
      <c r="AP202" s="198"/>
      <c r="AQ202" s="198"/>
      <c r="AR202" s="198"/>
      <c r="AS202" s="198"/>
    </row>
    <row r="203" s="158" customFormat="1" ht="106" customHeight="1" spans="1:45">
      <c r="A203" s="24" t="s">
        <v>139</v>
      </c>
      <c r="B203" s="23" t="s">
        <v>541</v>
      </c>
      <c r="C203" s="24">
        <v>10190150005</v>
      </c>
      <c r="D203" s="24" t="s">
        <v>553</v>
      </c>
      <c r="E203" s="24" t="s">
        <v>554</v>
      </c>
      <c r="F203" s="24" t="s">
        <v>153</v>
      </c>
      <c r="G203" s="27" t="s">
        <v>258</v>
      </c>
      <c r="H203" s="23">
        <v>2019</v>
      </c>
      <c r="I203" s="24" t="s">
        <v>144</v>
      </c>
      <c r="J203" s="24" t="s">
        <v>259</v>
      </c>
      <c r="K203" s="23">
        <v>13992254435</v>
      </c>
      <c r="L203" s="181">
        <v>30.23</v>
      </c>
      <c r="M203" s="181">
        <v>30.23</v>
      </c>
      <c r="N203" s="181">
        <v>30.23</v>
      </c>
      <c r="O203" s="181"/>
      <c r="P203" s="181"/>
      <c r="Q203" s="181"/>
      <c r="R203" s="181"/>
      <c r="S203" s="90"/>
      <c r="T203" s="90"/>
      <c r="U203" s="90"/>
      <c r="V203" s="90"/>
      <c r="W203" s="90"/>
      <c r="X203" s="90"/>
      <c r="Y203" s="90"/>
      <c r="Z203" s="90"/>
      <c r="AA203" s="24" t="s">
        <v>135</v>
      </c>
      <c r="AB203" s="24" t="s">
        <v>116</v>
      </c>
      <c r="AC203" s="24" t="s">
        <v>116</v>
      </c>
      <c r="AD203" s="24" t="s">
        <v>116</v>
      </c>
      <c r="AE203" s="24" t="s">
        <v>136</v>
      </c>
      <c r="AF203" s="24" t="s">
        <v>136</v>
      </c>
      <c r="AG203" s="24">
        <v>154</v>
      </c>
      <c r="AH203" s="24">
        <v>383</v>
      </c>
      <c r="AI203" s="24">
        <v>154</v>
      </c>
      <c r="AJ203" s="24">
        <v>383</v>
      </c>
      <c r="AK203" s="24" t="s">
        <v>172</v>
      </c>
      <c r="AL203" s="24" t="s">
        <v>173</v>
      </c>
      <c r="AM203" s="24"/>
      <c r="AP203" s="198"/>
      <c r="AQ203" s="198"/>
      <c r="AR203" s="198"/>
      <c r="AS203" s="198"/>
    </row>
    <row r="204" s="158" customFormat="1" ht="106" customHeight="1" spans="1:45">
      <c r="A204" s="24" t="s">
        <v>139</v>
      </c>
      <c r="B204" s="23" t="s">
        <v>541</v>
      </c>
      <c r="C204" s="24">
        <v>10190150006</v>
      </c>
      <c r="D204" s="24" t="s">
        <v>553</v>
      </c>
      <c r="E204" s="24" t="s">
        <v>555</v>
      </c>
      <c r="F204" s="24" t="s">
        <v>153</v>
      </c>
      <c r="G204" s="27" t="s">
        <v>258</v>
      </c>
      <c r="H204" s="23">
        <v>2019</v>
      </c>
      <c r="I204" s="24" t="s">
        <v>144</v>
      </c>
      <c r="J204" s="24" t="s">
        <v>259</v>
      </c>
      <c r="K204" s="23">
        <v>13992254435</v>
      </c>
      <c r="L204" s="181">
        <v>20.97</v>
      </c>
      <c r="M204" s="181"/>
      <c r="N204" s="181"/>
      <c r="O204" s="181"/>
      <c r="P204" s="181"/>
      <c r="Q204" s="181"/>
      <c r="R204" s="181">
        <v>20.97</v>
      </c>
      <c r="S204" s="90"/>
      <c r="T204" s="90"/>
      <c r="U204" s="90"/>
      <c r="V204" s="90"/>
      <c r="W204" s="90"/>
      <c r="X204" s="90"/>
      <c r="Y204" s="90"/>
      <c r="Z204" s="90"/>
      <c r="AA204" s="24" t="s">
        <v>135</v>
      </c>
      <c r="AB204" s="24" t="s">
        <v>116</v>
      </c>
      <c r="AC204" s="24" t="s">
        <v>116</v>
      </c>
      <c r="AD204" s="24" t="s">
        <v>116</v>
      </c>
      <c r="AE204" s="24" t="s">
        <v>136</v>
      </c>
      <c r="AF204" s="24" t="s">
        <v>136</v>
      </c>
      <c r="AG204" s="24">
        <v>154</v>
      </c>
      <c r="AH204" s="24">
        <v>383</v>
      </c>
      <c r="AI204" s="24">
        <v>154</v>
      </c>
      <c r="AJ204" s="24">
        <v>383</v>
      </c>
      <c r="AK204" s="24" t="s">
        <v>172</v>
      </c>
      <c r="AL204" s="24" t="s">
        <v>173</v>
      </c>
      <c r="AM204" s="24"/>
      <c r="AP204" s="198"/>
      <c r="AQ204" s="198"/>
      <c r="AR204" s="198"/>
      <c r="AS204" s="198"/>
    </row>
    <row r="205" s="158" customFormat="1" ht="106" customHeight="1" spans="1:45">
      <c r="A205" s="24" t="s">
        <v>139</v>
      </c>
      <c r="B205" s="23" t="s">
        <v>541</v>
      </c>
      <c r="C205" s="24">
        <v>10190150007</v>
      </c>
      <c r="D205" s="24" t="s">
        <v>553</v>
      </c>
      <c r="E205" s="24" t="s">
        <v>556</v>
      </c>
      <c r="F205" s="24" t="s">
        <v>153</v>
      </c>
      <c r="G205" s="27" t="s">
        <v>351</v>
      </c>
      <c r="H205" s="23">
        <v>2019</v>
      </c>
      <c r="I205" s="24" t="s">
        <v>144</v>
      </c>
      <c r="J205" s="27" t="s">
        <v>421</v>
      </c>
      <c r="K205" s="23">
        <v>13991094438</v>
      </c>
      <c r="L205" s="181">
        <v>7.23</v>
      </c>
      <c r="M205" s="181">
        <v>7.23</v>
      </c>
      <c r="N205" s="181">
        <v>7.23</v>
      </c>
      <c r="O205" s="181"/>
      <c r="P205" s="181"/>
      <c r="Q205" s="181"/>
      <c r="R205" s="181"/>
      <c r="S205" s="90"/>
      <c r="T205" s="90"/>
      <c r="U205" s="90"/>
      <c r="V205" s="90"/>
      <c r="W205" s="90"/>
      <c r="X205" s="90"/>
      <c r="Y205" s="90"/>
      <c r="Z205" s="90"/>
      <c r="AA205" s="24" t="s">
        <v>135</v>
      </c>
      <c r="AB205" s="24" t="s">
        <v>116</v>
      </c>
      <c r="AC205" s="24" t="s">
        <v>116</v>
      </c>
      <c r="AD205" s="24" t="s">
        <v>116</v>
      </c>
      <c r="AE205" s="24" t="s">
        <v>136</v>
      </c>
      <c r="AF205" s="24" t="s">
        <v>136</v>
      </c>
      <c r="AG205" s="24">
        <v>50</v>
      </c>
      <c r="AH205" s="24">
        <v>88</v>
      </c>
      <c r="AI205" s="24">
        <v>50</v>
      </c>
      <c r="AJ205" s="24">
        <v>88</v>
      </c>
      <c r="AK205" s="24" t="s">
        <v>172</v>
      </c>
      <c r="AL205" s="24" t="s">
        <v>173</v>
      </c>
      <c r="AM205" s="24"/>
      <c r="AP205" s="198"/>
      <c r="AQ205" s="198"/>
      <c r="AR205" s="198"/>
      <c r="AS205" s="198"/>
    </row>
    <row r="206" s="158" customFormat="1" ht="106" customHeight="1" spans="1:45">
      <c r="A206" s="24" t="s">
        <v>139</v>
      </c>
      <c r="B206" s="23" t="s">
        <v>541</v>
      </c>
      <c r="C206" s="24">
        <v>10190150008</v>
      </c>
      <c r="D206" s="24" t="s">
        <v>553</v>
      </c>
      <c r="E206" s="24" t="s">
        <v>557</v>
      </c>
      <c r="F206" s="24" t="s">
        <v>153</v>
      </c>
      <c r="G206" s="27" t="s">
        <v>423</v>
      </c>
      <c r="H206" s="23">
        <v>2019</v>
      </c>
      <c r="I206" s="24" t="s">
        <v>144</v>
      </c>
      <c r="J206" s="24" t="s">
        <v>424</v>
      </c>
      <c r="K206" s="23">
        <v>13720688989</v>
      </c>
      <c r="L206" s="181">
        <v>28.47</v>
      </c>
      <c r="M206" s="181"/>
      <c r="N206" s="181"/>
      <c r="O206" s="181"/>
      <c r="P206" s="181"/>
      <c r="Q206" s="181"/>
      <c r="R206" s="181">
        <v>28.47</v>
      </c>
      <c r="S206" s="90"/>
      <c r="T206" s="90"/>
      <c r="U206" s="90"/>
      <c r="V206" s="90"/>
      <c r="W206" s="90"/>
      <c r="X206" s="90"/>
      <c r="Y206" s="90"/>
      <c r="Z206" s="90"/>
      <c r="AA206" s="24" t="s">
        <v>135</v>
      </c>
      <c r="AB206" s="24" t="s">
        <v>116</v>
      </c>
      <c r="AC206" s="24" t="s">
        <v>116</v>
      </c>
      <c r="AD206" s="24" t="s">
        <v>116</v>
      </c>
      <c r="AE206" s="24" t="s">
        <v>136</v>
      </c>
      <c r="AF206" s="24" t="s">
        <v>136</v>
      </c>
      <c r="AG206" s="24">
        <v>66</v>
      </c>
      <c r="AH206" s="24">
        <v>150</v>
      </c>
      <c r="AI206" s="24">
        <v>66</v>
      </c>
      <c r="AJ206" s="24">
        <v>150</v>
      </c>
      <c r="AK206" s="24" t="s">
        <v>172</v>
      </c>
      <c r="AL206" s="24" t="s">
        <v>173</v>
      </c>
      <c r="AM206" s="24"/>
      <c r="AP206" s="198"/>
      <c r="AQ206" s="198"/>
      <c r="AR206" s="198"/>
      <c r="AS206" s="198"/>
    </row>
    <row r="207" s="158" customFormat="1" ht="106" customHeight="1" spans="1:45">
      <c r="A207" s="24" t="s">
        <v>139</v>
      </c>
      <c r="B207" s="23" t="s">
        <v>541</v>
      </c>
      <c r="C207" s="24">
        <v>10190150009</v>
      </c>
      <c r="D207" s="24" t="s">
        <v>553</v>
      </c>
      <c r="E207" s="24" t="s">
        <v>558</v>
      </c>
      <c r="F207" s="24" t="s">
        <v>151</v>
      </c>
      <c r="G207" s="25" t="s">
        <v>427</v>
      </c>
      <c r="H207" s="23">
        <v>2019</v>
      </c>
      <c r="I207" s="24" t="s">
        <v>144</v>
      </c>
      <c r="J207" s="24" t="s">
        <v>428</v>
      </c>
      <c r="K207" s="23">
        <v>13389129556</v>
      </c>
      <c r="L207" s="181">
        <v>70.19</v>
      </c>
      <c r="M207" s="181"/>
      <c r="N207" s="181"/>
      <c r="O207" s="181"/>
      <c r="P207" s="181"/>
      <c r="Q207" s="181"/>
      <c r="R207" s="181">
        <v>70.19</v>
      </c>
      <c r="S207" s="90"/>
      <c r="T207" s="90"/>
      <c r="U207" s="90"/>
      <c r="V207" s="90"/>
      <c r="W207" s="90"/>
      <c r="X207" s="90"/>
      <c r="Y207" s="90"/>
      <c r="Z207" s="90"/>
      <c r="AA207" s="24" t="s">
        <v>135</v>
      </c>
      <c r="AB207" s="24" t="s">
        <v>116</v>
      </c>
      <c r="AC207" s="24" t="s">
        <v>116</v>
      </c>
      <c r="AD207" s="24" t="s">
        <v>116</v>
      </c>
      <c r="AE207" s="24" t="s">
        <v>116</v>
      </c>
      <c r="AF207" s="24" t="s">
        <v>136</v>
      </c>
      <c r="AG207" s="24">
        <v>42</v>
      </c>
      <c r="AH207" s="24">
        <v>115</v>
      </c>
      <c r="AI207" s="24">
        <v>42</v>
      </c>
      <c r="AJ207" s="24">
        <v>115</v>
      </c>
      <c r="AK207" s="24" t="s">
        <v>172</v>
      </c>
      <c r="AL207" s="24" t="s">
        <v>173</v>
      </c>
      <c r="AM207" s="24"/>
      <c r="AP207" s="198"/>
      <c r="AQ207" s="198"/>
      <c r="AR207" s="198"/>
      <c r="AS207" s="198"/>
    </row>
    <row r="208" s="158" customFormat="1" ht="106" customHeight="1" spans="1:45">
      <c r="A208" s="24" t="s">
        <v>139</v>
      </c>
      <c r="B208" s="23" t="s">
        <v>541</v>
      </c>
      <c r="C208" s="24">
        <v>10190150010</v>
      </c>
      <c r="D208" s="24" t="s">
        <v>553</v>
      </c>
      <c r="E208" s="24" t="s">
        <v>559</v>
      </c>
      <c r="F208" s="24" t="s">
        <v>151</v>
      </c>
      <c r="G208" s="25" t="s">
        <v>427</v>
      </c>
      <c r="H208" s="23">
        <v>2019</v>
      </c>
      <c r="I208" s="24" t="s">
        <v>144</v>
      </c>
      <c r="J208" s="24" t="s">
        <v>428</v>
      </c>
      <c r="K208" s="23">
        <v>13389129556</v>
      </c>
      <c r="L208" s="181">
        <v>18.24</v>
      </c>
      <c r="M208" s="181"/>
      <c r="N208" s="181"/>
      <c r="O208" s="181"/>
      <c r="P208" s="181"/>
      <c r="Q208" s="181"/>
      <c r="R208" s="181">
        <v>18.24</v>
      </c>
      <c r="S208" s="90"/>
      <c r="T208" s="90"/>
      <c r="U208" s="90"/>
      <c r="V208" s="90"/>
      <c r="W208" s="90"/>
      <c r="X208" s="90"/>
      <c r="Y208" s="90"/>
      <c r="Z208" s="90"/>
      <c r="AA208" s="24" t="s">
        <v>135</v>
      </c>
      <c r="AB208" s="24" t="s">
        <v>116</v>
      </c>
      <c r="AC208" s="24" t="s">
        <v>116</v>
      </c>
      <c r="AD208" s="24" t="s">
        <v>116</v>
      </c>
      <c r="AE208" s="24" t="s">
        <v>116</v>
      </c>
      <c r="AF208" s="24" t="s">
        <v>136</v>
      </c>
      <c r="AG208" s="24">
        <v>42</v>
      </c>
      <c r="AH208" s="24">
        <v>115</v>
      </c>
      <c r="AI208" s="24">
        <v>42</v>
      </c>
      <c r="AJ208" s="24">
        <v>115</v>
      </c>
      <c r="AK208" s="24" t="s">
        <v>172</v>
      </c>
      <c r="AL208" s="24" t="s">
        <v>173</v>
      </c>
      <c r="AM208" s="24"/>
      <c r="AP208" s="198"/>
      <c r="AQ208" s="198"/>
      <c r="AR208" s="198"/>
      <c r="AS208" s="198"/>
    </row>
    <row r="209" s="158" customFormat="1" ht="106" customHeight="1" spans="1:45">
      <c r="A209" s="24" t="s">
        <v>139</v>
      </c>
      <c r="B209" s="23" t="s">
        <v>541</v>
      </c>
      <c r="C209" s="24">
        <v>10190150011</v>
      </c>
      <c r="D209" s="24" t="s">
        <v>553</v>
      </c>
      <c r="E209" s="24" t="s">
        <v>560</v>
      </c>
      <c r="F209" s="24" t="s">
        <v>151</v>
      </c>
      <c r="G209" s="25" t="s">
        <v>430</v>
      </c>
      <c r="H209" s="23">
        <v>2019</v>
      </c>
      <c r="I209" s="24" t="s">
        <v>144</v>
      </c>
      <c r="J209" s="24" t="s">
        <v>431</v>
      </c>
      <c r="K209" s="23">
        <v>15891173170</v>
      </c>
      <c r="L209" s="181">
        <v>49.9</v>
      </c>
      <c r="M209" s="181">
        <v>49.9</v>
      </c>
      <c r="N209" s="181">
        <v>49.9</v>
      </c>
      <c r="O209" s="181"/>
      <c r="P209" s="181"/>
      <c r="Q209" s="181"/>
      <c r="R209" s="181"/>
      <c r="S209" s="90"/>
      <c r="T209" s="90"/>
      <c r="U209" s="90"/>
      <c r="V209" s="90"/>
      <c r="W209" s="90"/>
      <c r="X209" s="90"/>
      <c r="Y209" s="90"/>
      <c r="Z209" s="90"/>
      <c r="AA209" s="24" t="s">
        <v>135</v>
      </c>
      <c r="AB209" s="24" t="s">
        <v>116</v>
      </c>
      <c r="AC209" s="24" t="s">
        <v>116</v>
      </c>
      <c r="AD209" s="24" t="s">
        <v>116</v>
      </c>
      <c r="AE209" s="24" t="s">
        <v>116</v>
      </c>
      <c r="AF209" s="24" t="s">
        <v>136</v>
      </c>
      <c r="AG209" s="24">
        <v>14</v>
      </c>
      <c r="AH209" s="24">
        <v>29</v>
      </c>
      <c r="AI209" s="24">
        <v>14</v>
      </c>
      <c r="AJ209" s="24">
        <v>29</v>
      </c>
      <c r="AK209" s="24" t="s">
        <v>172</v>
      </c>
      <c r="AL209" s="24" t="s">
        <v>173</v>
      </c>
      <c r="AM209" s="24"/>
      <c r="AP209" s="198"/>
      <c r="AQ209" s="198"/>
      <c r="AR209" s="198"/>
      <c r="AS209" s="198"/>
    </row>
    <row r="210" s="158" customFormat="1" ht="106" customHeight="1" spans="1:45">
      <c r="A210" s="24" t="s">
        <v>139</v>
      </c>
      <c r="B210" s="23" t="s">
        <v>541</v>
      </c>
      <c r="C210" s="24">
        <v>10190150012</v>
      </c>
      <c r="D210" s="24" t="s">
        <v>553</v>
      </c>
      <c r="E210" s="24" t="s">
        <v>561</v>
      </c>
      <c r="F210" s="24" t="s">
        <v>151</v>
      </c>
      <c r="G210" s="25" t="s">
        <v>430</v>
      </c>
      <c r="H210" s="23">
        <v>2019</v>
      </c>
      <c r="I210" s="24" t="s">
        <v>144</v>
      </c>
      <c r="J210" s="24" t="s">
        <v>431</v>
      </c>
      <c r="K210" s="23">
        <v>15891173170</v>
      </c>
      <c r="L210" s="181">
        <v>20.44</v>
      </c>
      <c r="M210" s="181"/>
      <c r="N210" s="181"/>
      <c r="O210" s="181"/>
      <c r="P210" s="181"/>
      <c r="Q210" s="181"/>
      <c r="R210" s="181">
        <v>20.44</v>
      </c>
      <c r="S210" s="90"/>
      <c r="T210" s="90"/>
      <c r="U210" s="90"/>
      <c r="V210" s="90"/>
      <c r="W210" s="90"/>
      <c r="X210" s="90"/>
      <c r="Y210" s="90"/>
      <c r="Z210" s="90"/>
      <c r="AA210" s="24" t="s">
        <v>135</v>
      </c>
      <c r="AB210" s="24" t="s">
        <v>116</v>
      </c>
      <c r="AC210" s="24" t="s">
        <v>116</v>
      </c>
      <c r="AD210" s="24" t="s">
        <v>116</v>
      </c>
      <c r="AE210" s="24" t="s">
        <v>116</v>
      </c>
      <c r="AF210" s="24" t="s">
        <v>136</v>
      </c>
      <c r="AG210" s="24">
        <v>14</v>
      </c>
      <c r="AH210" s="24">
        <v>29</v>
      </c>
      <c r="AI210" s="24">
        <v>14</v>
      </c>
      <c r="AJ210" s="24">
        <v>29</v>
      </c>
      <c r="AK210" s="24" t="s">
        <v>172</v>
      </c>
      <c r="AL210" s="24" t="s">
        <v>173</v>
      </c>
      <c r="AM210" s="24"/>
      <c r="AP210" s="198"/>
      <c r="AQ210" s="198"/>
      <c r="AR210" s="198"/>
      <c r="AS210" s="198"/>
    </row>
    <row r="211" s="158" customFormat="1" ht="106" customHeight="1" spans="1:45">
      <c r="A211" s="24" t="s">
        <v>139</v>
      </c>
      <c r="B211" s="23" t="s">
        <v>541</v>
      </c>
      <c r="C211" s="24">
        <v>10190150013</v>
      </c>
      <c r="D211" s="24" t="s">
        <v>553</v>
      </c>
      <c r="E211" s="24" t="s">
        <v>562</v>
      </c>
      <c r="F211" s="24" t="s">
        <v>151</v>
      </c>
      <c r="G211" s="25" t="s">
        <v>433</v>
      </c>
      <c r="H211" s="23">
        <v>2019</v>
      </c>
      <c r="I211" s="24" t="s">
        <v>144</v>
      </c>
      <c r="J211" s="24" t="s">
        <v>434</v>
      </c>
      <c r="K211" s="23">
        <v>15619921999</v>
      </c>
      <c r="L211" s="181">
        <v>40.02</v>
      </c>
      <c r="M211" s="181">
        <v>30.02</v>
      </c>
      <c r="N211" s="181">
        <v>30.02</v>
      </c>
      <c r="O211" s="181"/>
      <c r="P211" s="181"/>
      <c r="Q211" s="181"/>
      <c r="R211" s="181">
        <v>10</v>
      </c>
      <c r="S211" s="90"/>
      <c r="T211" s="90"/>
      <c r="U211" s="90"/>
      <c r="V211" s="90"/>
      <c r="W211" s="90"/>
      <c r="X211" s="90"/>
      <c r="Y211" s="90"/>
      <c r="Z211" s="90"/>
      <c r="AA211" s="24" t="s">
        <v>135</v>
      </c>
      <c r="AB211" s="24" t="s">
        <v>116</v>
      </c>
      <c r="AC211" s="24" t="s">
        <v>116</v>
      </c>
      <c r="AD211" s="24" t="s">
        <v>116</v>
      </c>
      <c r="AE211" s="24" t="s">
        <v>116</v>
      </c>
      <c r="AF211" s="24" t="s">
        <v>136</v>
      </c>
      <c r="AG211" s="24">
        <v>57</v>
      </c>
      <c r="AH211" s="24">
        <v>119</v>
      </c>
      <c r="AI211" s="24">
        <v>57</v>
      </c>
      <c r="AJ211" s="24">
        <v>119</v>
      </c>
      <c r="AK211" s="24" t="s">
        <v>172</v>
      </c>
      <c r="AL211" s="24" t="s">
        <v>173</v>
      </c>
      <c r="AM211" s="24"/>
      <c r="AP211" s="198"/>
      <c r="AQ211" s="198"/>
      <c r="AR211" s="198"/>
      <c r="AS211" s="198"/>
    </row>
    <row r="212" s="158" customFormat="1" ht="106" customHeight="1" spans="1:45">
      <c r="A212" s="24" t="s">
        <v>139</v>
      </c>
      <c r="B212" s="23" t="s">
        <v>541</v>
      </c>
      <c r="C212" s="24">
        <v>10190150014</v>
      </c>
      <c r="D212" s="24" t="s">
        <v>553</v>
      </c>
      <c r="E212" s="24" t="s">
        <v>563</v>
      </c>
      <c r="F212" s="24" t="s">
        <v>151</v>
      </c>
      <c r="G212" s="25" t="s">
        <v>435</v>
      </c>
      <c r="H212" s="23">
        <v>2019</v>
      </c>
      <c r="I212" s="24" t="s">
        <v>144</v>
      </c>
      <c r="J212" s="24" t="s">
        <v>436</v>
      </c>
      <c r="K212" s="23">
        <v>15929409100</v>
      </c>
      <c r="L212" s="181">
        <v>47.14</v>
      </c>
      <c r="M212" s="181">
        <v>47.14</v>
      </c>
      <c r="N212" s="181">
        <v>47.14</v>
      </c>
      <c r="O212" s="181"/>
      <c r="P212" s="181"/>
      <c r="Q212" s="181"/>
      <c r="R212" s="181"/>
      <c r="S212" s="90"/>
      <c r="T212" s="90"/>
      <c r="U212" s="90"/>
      <c r="V212" s="90"/>
      <c r="W212" s="90"/>
      <c r="X212" s="90"/>
      <c r="Y212" s="90"/>
      <c r="Z212" s="90"/>
      <c r="AA212" s="24" t="s">
        <v>135</v>
      </c>
      <c r="AB212" s="24" t="s">
        <v>116</v>
      </c>
      <c r="AC212" s="24" t="s">
        <v>116</v>
      </c>
      <c r="AD212" s="24" t="s">
        <v>116</v>
      </c>
      <c r="AE212" s="24" t="s">
        <v>116</v>
      </c>
      <c r="AF212" s="24" t="s">
        <v>136</v>
      </c>
      <c r="AG212" s="24">
        <v>75</v>
      </c>
      <c r="AH212" s="24">
        <v>138</v>
      </c>
      <c r="AI212" s="24">
        <v>75</v>
      </c>
      <c r="AJ212" s="24">
        <v>138</v>
      </c>
      <c r="AK212" s="24" t="s">
        <v>172</v>
      </c>
      <c r="AL212" s="24" t="s">
        <v>173</v>
      </c>
      <c r="AM212" s="24"/>
      <c r="AP212" s="198"/>
      <c r="AQ212" s="198"/>
      <c r="AR212" s="198"/>
      <c r="AS212" s="198"/>
    </row>
    <row r="213" s="158" customFormat="1" ht="106" customHeight="1" spans="1:45">
      <c r="A213" s="24" t="s">
        <v>139</v>
      </c>
      <c r="B213" s="23" t="s">
        <v>541</v>
      </c>
      <c r="C213" s="24">
        <v>10190150015</v>
      </c>
      <c r="D213" s="24" t="s">
        <v>553</v>
      </c>
      <c r="E213" s="24" t="s">
        <v>559</v>
      </c>
      <c r="F213" s="24" t="s">
        <v>151</v>
      </c>
      <c r="G213" s="25" t="s">
        <v>435</v>
      </c>
      <c r="H213" s="23">
        <v>2019</v>
      </c>
      <c r="I213" s="24" t="s">
        <v>144</v>
      </c>
      <c r="J213" s="24" t="s">
        <v>436</v>
      </c>
      <c r="K213" s="23">
        <v>15929409100</v>
      </c>
      <c r="L213" s="181">
        <v>31.2</v>
      </c>
      <c r="M213" s="181"/>
      <c r="N213" s="181"/>
      <c r="O213" s="181"/>
      <c r="P213" s="181"/>
      <c r="Q213" s="181"/>
      <c r="R213" s="181">
        <v>31.2</v>
      </c>
      <c r="S213" s="90"/>
      <c r="T213" s="90"/>
      <c r="U213" s="90"/>
      <c r="V213" s="90"/>
      <c r="W213" s="90"/>
      <c r="X213" s="90"/>
      <c r="Y213" s="90"/>
      <c r="Z213" s="90"/>
      <c r="AA213" s="24" t="s">
        <v>135</v>
      </c>
      <c r="AB213" s="24" t="s">
        <v>116</v>
      </c>
      <c r="AC213" s="24" t="s">
        <v>116</v>
      </c>
      <c r="AD213" s="24" t="s">
        <v>116</v>
      </c>
      <c r="AE213" s="24" t="s">
        <v>116</v>
      </c>
      <c r="AF213" s="24" t="s">
        <v>136</v>
      </c>
      <c r="AG213" s="24">
        <v>75</v>
      </c>
      <c r="AH213" s="24">
        <v>138</v>
      </c>
      <c r="AI213" s="24">
        <v>75</v>
      </c>
      <c r="AJ213" s="24">
        <v>138</v>
      </c>
      <c r="AK213" s="24" t="s">
        <v>172</v>
      </c>
      <c r="AL213" s="24" t="s">
        <v>173</v>
      </c>
      <c r="AM213" s="24"/>
      <c r="AP213" s="198"/>
      <c r="AQ213" s="198"/>
      <c r="AR213" s="198"/>
      <c r="AS213" s="198"/>
    </row>
    <row r="214" s="158" customFormat="1" ht="106" customHeight="1" spans="1:45">
      <c r="A214" s="24" t="s">
        <v>139</v>
      </c>
      <c r="B214" s="23" t="s">
        <v>541</v>
      </c>
      <c r="C214" s="24">
        <v>10190150016</v>
      </c>
      <c r="D214" s="24" t="s">
        <v>553</v>
      </c>
      <c r="E214" s="202" t="s">
        <v>564</v>
      </c>
      <c r="F214" s="109" t="s">
        <v>149</v>
      </c>
      <c r="G214" s="24" t="s">
        <v>277</v>
      </c>
      <c r="H214" s="23">
        <v>2019</v>
      </c>
      <c r="I214" s="206" t="s">
        <v>144</v>
      </c>
      <c r="J214" s="24" t="s">
        <v>160</v>
      </c>
      <c r="K214" s="23">
        <v>13772379199</v>
      </c>
      <c r="L214" s="181">
        <v>32.67</v>
      </c>
      <c r="M214" s="181">
        <v>32.67</v>
      </c>
      <c r="N214" s="181">
        <v>32.67</v>
      </c>
      <c r="O214" s="181"/>
      <c r="P214" s="181"/>
      <c r="Q214" s="181"/>
      <c r="R214" s="181"/>
      <c r="S214" s="90"/>
      <c r="T214" s="90"/>
      <c r="U214" s="90"/>
      <c r="V214" s="90"/>
      <c r="W214" s="90"/>
      <c r="X214" s="90"/>
      <c r="Y214" s="90"/>
      <c r="Z214" s="90"/>
      <c r="AA214" s="24" t="s">
        <v>135</v>
      </c>
      <c r="AB214" s="24" t="s">
        <v>116</v>
      </c>
      <c r="AC214" s="24" t="s">
        <v>116</v>
      </c>
      <c r="AD214" s="24" t="s">
        <v>116</v>
      </c>
      <c r="AE214" s="24" t="s">
        <v>116</v>
      </c>
      <c r="AF214" s="24" t="s">
        <v>136</v>
      </c>
      <c r="AG214" s="24">
        <v>91</v>
      </c>
      <c r="AH214" s="24">
        <v>192</v>
      </c>
      <c r="AI214" s="24">
        <v>91</v>
      </c>
      <c r="AJ214" s="24">
        <v>192</v>
      </c>
      <c r="AK214" s="24" t="s">
        <v>172</v>
      </c>
      <c r="AL214" s="24" t="s">
        <v>173</v>
      </c>
      <c r="AM214" s="24"/>
      <c r="AP214" s="198"/>
      <c r="AQ214" s="198"/>
      <c r="AR214" s="198"/>
      <c r="AS214" s="198"/>
    </row>
    <row r="215" s="158" customFormat="1" ht="106" customHeight="1" spans="1:45">
      <c r="A215" s="24" t="s">
        <v>139</v>
      </c>
      <c r="B215" s="23" t="s">
        <v>541</v>
      </c>
      <c r="C215" s="24">
        <v>10190150017</v>
      </c>
      <c r="D215" s="24" t="s">
        <v>553</v>
      </c>
      <c r="E215" s="24" t="s">
        <v>559</v>
      </c>
      <c r="F215" s="109" t="s">
        <v>149</v>
      </c>
      <c r="G215" s="24" t="s">
        <v>277</v>
      </c>
      <c r="H215" s="23">
        <v>2019</v>
      </c>
      <c r="I215" s="206" t="s">
        <v>144</v>
      </c>
      <c r="J215" s="24" t="s">
        <v>160</v>
      </c>
      <c r="K215" s="23">
        <v>13772379199</v>
      </c>
      <c r="L215" s="181">
        <v>17.09</v>
      </c>
      <c r="M215" s="181"/>
      <c r="N215" s="181"/>
      <c r="O215" s="181"/>
      <c r="P215" s="181"/>
      <c r="Q215" s="181"/>
      <c r="R215" s="181">
        <v>17.09</v>
      </c>
      <c r="S215" s="90"/>
      <c r="T215" s="90"/>
      <c r="U215" s="90"/>
      <c r="V215" s="90"/>
      <c r="W215" s="90"/>
      <c r="X215" s="90"/>
      <c r="Y215" s="90"/>
      <c r="Z215" s="90"/>
      <c r="AA215" s="24" t="s">
        <v>135</v>
      </c>
      <c r="AB215" s="24" t="s">
        <v>116</v>
      </c>
      <c r="AC215" s="24" t="s">
        <v>116</v>
      </c>
      <c r="AD215" s="24" t="s">
        <v>116</v>
      </c>
      <c r="AE215" s="24" t="s">
        <v>116</v>
      </c>
      <c r="AF215" s="24" t="s">
        <v>136</v>
      </c>
      <c r="AG215" s="24">
        <v>91</v>
      </c>
      <c r="AH215" s="24">
        <v>192</v>
      </c>
      <c r="AI215" s="24">
        <v>91</v>
      </c>
      <c r="AJ215" s="24">
        <v>192</v>
      </c>
      <c r="AK215" s="24" t="s">
        <v>172</v>
      </c>
      <c r="AL215" s="24" t="s">
        <v>173</v>
      </c>
      <c r="AM215" s="24"/>
      <c r="AP215" s="198"/>
      <c r="AQ215" s="198"/>
      <c r="AR215" s="198"/>
      <c r="AS215" s="198"/>
    </row>
    <row r="216" s="158" customFormat="1" ht="106" customHeight="1" spans="1:45">
      <c r="A216" s="24" t="s">
        <v>139</v>
      </c>
      <c r="B216" s="23" t="s">
        <v>541</v>
      </c>
      <c r="C216" s="24">
        <v>10190150018</v>
      </c>
      <c r="D216" s="24" t="s">
        <v>553</v>
      </c>
      <c r="E216" s="35" t="s">
        <v>565</v>
      </c>
      <c r="F216" s="109" t="s">
        <v>149</v>
      </c>
      <c r="G216" s="24" t="s">
        <v>279</v>
      </c>
      <c r="H216" s="23">
        <v>2019</v>
      </c>
      <c r="I216" s="206" t="s">
        <v>144</v>
      </c>
      <c r="J216" s="24" t="s">
        <v>160</v>
      </c>
      <c r="K216" s="23">
        <v>13772379199</v>
      </c>
      <c r="L216" s="214">
        <v>31.94</v>
      </c>
      <c r="M216" s="214">
        <v>31.94</v>
      </c>
      <c r="N216" s="214">
        <v>31.94</v>
      </c>
      <c r="O216" s="214"/>
      <c r="P216" s="181"/>
      <c r="Q216" s="181"/>
      <c r="R216" s="181"/>
      <c r="S216" s="90"/>
      <c r="T216" s="90"/>
      <c r="U216" s="90"/>
      <c r="V216" s="90"/>
      <c r="W216" s="90"/>
      <c r="X216" s="90"/>
      <c r="Y216" s="90"/>
      <c r="Z216" s="90"/>
      <c r="AA216" s="24" t="s">
        <v>135</v>
      </c>
      <c r="AB216" s="24" t="s">
        <v>116</v>
      </c>
      <c r="AC216" s="24" t="s">
        <v>116</v>
      </c>
      <c r="AD216" s="24" t="s">
        <v>116</v>
      </c>
      <c r="AE216" s="24" t="s">
        <v>116</v>
      </c>
      <c r="AF216" s="24" t="s">
        <v>136</v>
      </c>
      <c r="AG216" s="24">
        <v>128</v>
      </c>
      <c r="AH216" s="24">
        <v>300</v>
      </c>
      <c r="AI216" s="24">
        <v>128</v>
      </c>
      <c r="AJ216" s="24">
        <v>300</v>
      </c>
      <c r="AK216" s="24" t="s">
        <v>172</v>
      </c>
      <c r="AL216" s="24" t="s">
        <v>173</v>
      </c>
      <c r="AM216" s="24"/>
      <c r="AP216" s="198"/>
      <c r="AQ216" s="198"/>
      <c r="AR216" s="198"/>
      <c r="AS216" s="198"/>
    </row>
    <row r="217" s="158" customFormat="1" ht="106" customHeight="1" spans="1:45">
      <c r="A217" s="24" t="s">
        <v>139</v>
      </c>
      <c r="B217" s="23" t="s">
        <v>541</v>
      </c>
      <c r="C217" s="24">
        <v>10190150019</v>
      </c>
      <c r="D217" s="24" t="s">
        <v>553</v>
      </c>
      <c r="E217" s="24" t="s">
        <v>566</v>
      </c>
      <c r="F217" s="109" t="s">
        <v>149</v>
      </c>
      <c r="G217" s="24" t="s">
        <v>279</v>
      </c>
      <c r="H217" s="23">
        <v>2019</v>
      </c>
      <c r="I217" s="206" t="s">
        <v>144</v>
      </c>
      <c r="J217" s="24" t="s">
        <v>160</v>
      </c>
      <c r="K217" s="23">
        <v>13772379199</v>
      </c>
      <c r="L217" s="214">
        <v>4.89</v>
      </c>
      <c r="M217" s="214"/>
      <c r="N217" s="181"/>
      <c r="O217" s="214"/>
      <c r="P217" s="181"/>
      <c r="Q217" s="181"/>
      <c r="R217" s="214">
        <v>4.89</v>
      </c>
      <c r="S217" s="90"/>
      <c r="T217" s="90"/>
      <c r="U217" s="90"/>
      <c r="V217" s="90"/>
      <c r="W217" s="90"/>
      <c r="X217" s="90"/>
      <c r="Y217" s="90"/>
      <c r="Z217" s="90"/>
      <c r="AA217" s="24" t="s">
        <v>135</v>
      </c>
      <c r="AB217" s="24" t="s">
        <v>116</v>
      </c>
      <c r="AC217" s="24" t="s">
        <v>116</v>
      </c>
      <c r="AD217" s="24" t="s">
        <v>116</v>
      </c>
      <c r="AE217" s="24" t="s">
        <v>116</v>
      </c>
      <c r="AF217" s="24" t="s">
        <v>136</v>
      </c>
      <c r="AG217" s="24">
        <v>128</v>
      </c>
      <c r="AH217" s="24">
        <v>300</v>
      </c>
      <c r="AI217" s="24">
        <v>128</v>
      </c>
      <c r="AJ217" s="24">
        <v>300</v>
      </c>
      <c r="AK217" s="24" t="s">
        <v>172</v>
      </c>
      <c r="AL217" s="24" t="s">
        <v>173</v>
      </c>
      <c r="AM217" s="24"/>
      <c r="AP217" s="198"/>
      <c r="AQ217" s="198"/>
      <c r="AR217" s="198"/>
      <c r="AS217" s="198"/>
    </row>
    <row r="218" s="158" customFormat="1" ht="106" customHeight="1" spans="1:45">
      <c r="A218" s="24" t="s">
        <v>139</v>
      </c>
      <c r="B218" s="23" t="s">
        <v>541</v>
      </c>
      <c r="C218" s="24">
        <v>10190150020</v>
      </c>
      <c r="D218" s="24" t="s">
        <v>553</v>
      </c>
      <c r="E218" s="35" t="s">
        <v>567</v>
      </c>
      <c r="F218" s="24" t="s">
        <v>149</v>
      </c>
      <c r="G218" s="24" t="s">
        <v>443</v>
      </c>
      <c r="H218" s="23">
        <v>2019</v>
      </c>
      <c r="I218" s="206" t="s">
        <v>144</v>
      </c>
      <c r="J218" s="24" t="s">
        <v>160</v>
      </c>
      <c r="K218" s="23">
        <v>13772379199</v>
      </c>
      <c r="L218" s="181">
        <v>36.37</v>
      </c>
      <c r="M218" s="181">
        <v>36.37</v>
      </c>
      <c r="N218" s="181">
        <v>36.37</v>
      </c>
      <c r="O218" s="181"/>
      <c r="P218" s="181"/>
      <c r="Q218" s="181"/>
      <c r="R218" s="181"/>
      <c r="S218" s="90"/>
      <c r="T218" s="90"/>
      <c r="U218" s="90"/>
      <c r="V218" s="90"/>
      <c r="W218" s="90"/>
      <c r="X218" s="90"/>
      <c r="Y218" s="90"/>
      <c r="Z218" s="90"/>
      <c r="AA218" s="24" t="s">
        <v>135</v>
      </c>
      <c r="AB218" s="24" t="s">
        <v>116</v>
      </c>
      <c r="AC218" s="24" t="s">
        <v>116</v>
      </c>
      <c r="AD218" s="24" t="s">
        <v>116</v>
      </c>
      <c r="AE218" s="24" t="s">
        <v>116</v>
      </c>
      <c r="AF218" s="24" t="s">
        <v>136</v>
      </c>
      <c r="AG218" s="24">
        <v>65</v>
      </c>
      <c r="AH218" s="24">
        <v>131</v>
      </c>
      <c r="AI218" s="24">
        <v>65</v>
      </c>
      <c r="AJ218" s="24">
        <v>131</v>
      </c>
      <c r="AK218" s="24" t="s">
        <v>172</v>
      </c>
      <c r="AL218" s="24" t="s">
        <v>173</v>
      </c>
      <c r="AM218" s="24"/>
      <c r="AP218" s="198"/>
      <c r="AQ218" s="198"/>
      <c r="AR218" s="198"/>
      <c r="AS218" s="198"/>
    </row>
    <row r="219" s="158" customFormat="1" ht="106" customHeight="1" spans="1:45">
      <c r="A219" s="24" t="s">
        <v>139</v>
      </c>
      <c r="B219" s="23" t="s">
        <v>541</v>
      </c>
      <c r="C219" s="24">
        <v>10190150021</v>
      </c>
      <c r="D219" s="24" t="s">
        <v>553</v>
      </c>
      <c r="E219" s="24" t="s">
        <v>568</v>
      </c>
      <c r="F219" s="109" t="s">
        <v>149</v>
      </c>
      <c r="G219" s="109" t="s">
        <v>443</v>
      </c>
      <c r="H219" s="23">
        <v>2019</v>
      </c>
      <c r="I219" s="206" t="s">
        <v>144</v>
      </c>
      <c r="J219" s="24" t="s">
        <v>160</v>
      </c>
      <c r="K219" s="23">
        <v>13772379199</v>
      </c>
      <c r="L219" s="181">
        <v>158.49</v>
      </c>
      <c r="M219" s="181"/>
      <c r="N219" s="181"/>
      <c r="O219" s="181"/>
      <c r="P219" s="181"/>
      <c r="Q219" s="181"/>
      <c r="R219" s="181">
        <v>158.49</v>
      </c>
      <c r="S219" s="90"/>
      <c r="T219" s="90"/>
      <c r="U219" s="90"/>
      <c r="V219" s="90"/>
      <c r="W219" s="90"/>
      <c r="X219" s="90"/>
      <c r="Y219" s="90"/>
      <c r="Z219" s="90"/>
      <c r="AA219" s="24" t="s">
        <v>135</v>
      </c>
      <c r="AB219" s="24" t="s">
        <v>116</v>
      </c>
      <c r="AC219" s="24" t="s">
        <v>116</v>
      </c>
      <c r="AD219" s="24" t="s">
        <v>116</v>
      </c>
      <c r="AE219" s="24" t="s">
        <v>116</v>
      </c>
      <c r="AF219" s="24" t="s">
        <v>136</v>
      </c>
      <c r="AG219" s="24">
        <v>65</v>
      </c>
      <c r="AH219" s="24">
        <v>131</v>
      </c>
      <c r="AI219" s="24">
        <v>65</v>
      </c>
      <c r="AJ219" s="24">
        <v>131</v>
      </c>
      <c r="AK219" s="24" t="s">
        <v>172</v>
      </c>
      <c r="AL219" s="24" t="s">
        <v>173</v>
      </c>
      <c r="AM219" s="24"/>
      <c r="AP219" s="198"/>
      <c r="AQ219" s="198"/>
      <c r="AR219" s="198"/>
      <c r="AS219" s="198"/>
    </row>
    <row r="220" s="158" customFormat="1" ht="106" customHeight="1" spans="1:45">
      <c r="A220" s="24" t="s">
        <v>139</v>
      </c>
      <c r="B220" s="23" t="s">
        <v>541</v>
      </c>
      <c r="C220" s="24">
        <v>10190150022</v>
      </c>
      <c r="D220" s="24" t="s">
        <v>553</v>
      </c>
      <c r="E220" s="24" t="s">
        <v>557</v>
      </c>
      <c r="F220" s="109" t="s">
        <v>149</v>
      </c>
      <c r="G220" s="109" t="s">
        <v>443</v>
      </c>
      <c r="H220" s="23">
        <v>2019</v>
      </c>
      <c r="I220" s="206" t="s">
        <v>144</v>
      </c>
      <c r="J220" s="24" t="s">
        <v>160</v>
      </c>
      <c r="K220" s="23">
        <v>13772379199</v>
      </c>
      <c r="L220" s="181">
        <v>24.86</v>
      </c>
      <c r="M220" s="181"/>
      <c r="N220" s="181"/>
      <c r="O220" s="181"/>
      <c r="P220" s="181"/>
      <c r="Q220" s="181"/>
      <c r="R220" s="181">
        <v>24.86</v>
      </c>
      <c r="S220" s="90"/>
      <c r="T220" s="90"/>
      <c r="U220" s="90"/>
      <c r="V220" s="90"/>
      <c r="W220" s="90"/>
      <c r="X220" s="90"/>
      <c r="Y220" s="90"/>
      <c r="Z220" s="90"/>
      <c r="AA220" s="24" t="s">
        <v>135</v>
      </c>
      <c r="AB220" s="24" t="s">
        <v>116</v>
      </c>
      <c r="AC220" s="24" t="s">
        <v>116</v>
      </c>
      <c r="AD220" s="24" t="s">
        <v>116</v>
      </c>
      <c r="AE220" s="24" t="s">
        <v>116</v>
      </c>
      <c r="AF220" s="24" t="s">
        <v>136</v>
      </c>
      <c r="AG220" s="24">
        <v>65</v>
      </c>
      <c r="AH220" s="24">
        <v>131</v>
      </c>
      <c r="AI220" s="24">
        <v>65</v>
      </c>
      <c r="AJ220" s="24">
        <v>131</v>
      </c>
      <c r="AK220" s="24" t="s">
        <v>172</v>
      </c>
      <c r="AL220" s="24" t="s">
        <v>173</v>
      </c>
      <c r="AM220" s="24"/>
      <c r="AP220" s="198"/>
      <c r="AQ220" s="198"/>
      <c r="AR220" s="198"/>
      <c r="AS220" s="198"/>
    </row>
    <row r="221" s="158" customFormat="1" ht="106" customHeight="1" spans="1:45">
      <c r="A221" s="24" t="s">
        <v>139</v>
      </c>
      <c r="B221" s="23" t="s">
        <v>541</v>
      </c>
      <c r="C221" s="24">
        <v>10190150023</v>
      </c>
      <c r="D221" s="24" t="s">
        <v>553</v>
      </c>
      <c r="E221" s="24" t="s">
        <v>569</v>
      </c>
      <c r="F221" s="109" t="s">
        <v>149</v>
      </c>
      <c r="G221" s="24" t="s">
        <v>441</v>
      </c>
      <c r="H221" s="23">
        <v>2019</v>
      </c>
      <c r="I221" s="206" t="s">
        <v>144</v>
      </c>
      <c r="J221" s="24" t="s">
        <v>160</v>
      </c>
      <c r="K221" s="23">
        <v>13772379199</v>
      </c>
      <c r="L221" s="181">
        <v>47.88</v>
      </c>
      <c r="M221" s="181">
        <v>47.88</v>
      </c>
      <c r="N221" s="181">
        <v>47.88</v>
      </c>
      <c r="O221" s="181"/>
      <c r="P221" s="181"/>
      <c r="Q221" s="181"/>
      <c r="R221" s="181"/>
      <c r="S221" s="90"/>
      <c r="T221" s="90"/>
      <c r="U221" s="90"/>
      <c r="V221" s="90"/>
      <c r="W221" s="90"/>
      <c r="X221" s="90"/>
      <c r="Y221" s="90"/>
      <c r="Z221" s="90"/>
      <c r="AA221" s="24" t="s">
        <v>135</v>
      </c>
      <c r="AB221" s="24" t="s">
        <v>116</v>
      </c>
      <c r="AC221" s="24" t="s">
        <v>116</v>
      </c>
      <c r="AD221" s="24" t="s">
        <v>116</v>
      </c>
      <c r="AE221" s="24" t="s">
        <v>116</v>
      </c>
      <c r="AF221" s="24" t="s">
        <v>136</v>
      </c>
      <c r="AG221" s="24">
        <v>63</v>
      </c>
      <c r="AH221" s="24">
        <v>147</v>
      </c>
      <c r="AI221" s="24">
        <v>63</v>
      </c>
      <c r="AJ221" s="24">
        <v>147</v>
      </c>
      <c r="AK221" s="24" t="s">
        <v>172</v>
      </c>
      <c r="AL221" s="24" t="s">
        <v>173</v>
      </c>
      <c r="AM221" s="24"/>
      <c r="AP221" s="198"/>
      <c r="AQ221" s="198"/>
      <c r="AR221" s="198"/>
      <c r="AS221" s="198"/>
    </row>
    <row r="222" s="158" customFormat="1" ht="106" customHeight="1" spans="1:45">
      <c r="A222" s="24" t="s">
        <v>139</v>
      </c>
      <c r="B222" s="23" t="s">
        <v>541</v>
      </c>
      <c r="C222" s="24">
        <v>10190150024</v>
      </c>
      <c r="D222" s="24" t="s">
        <v>553</v>
      </c>
      <c r="E222" s="24" t="s">
        <v>566</v>
      </c>
      <c r="F222" s="109" t="s">
        <v>149</v>
      </c>
      <c r="G222" s="24" t="s">
        <v>441</v>
      </c>
      <c r="H222" s="23">
        <v>2019</v>
      </c>
      <c r="I222" s="206" t="s">
        <v>144</v>
      </c>
      <c r="J222" s="24" t="s">
        <v>160</v>
      </c>
      <c r="K222" s="23">
        <v>13772379199</v>
      </c>
      <c r="L222" s="181">
        <v>16.77</v>
      </c>
      <c r="M222" s="181"/>
      <c r="N222" s="181"/>
      <c r="O222" s="181"/>
      <c r="P222" s="181"/>
      <c r="Q222" s="181"/>
      <c r="R222" s="181">
        <v>16.77</v>
      </c>
      <c r="S222" s="90"/>
      <c r="T222" s="90"/>
      <c r="U222" s="90"/>
      <c r="V222" s="90"/>
      <c r="W222" s="90"/>
      <c r="X222" s="90"/>
      <c r="Y222" s="90"/>
      <c r="Z222" s="90"/>
      <c r="AA222" s="24" t="s">
        <v>135</v>
      </c>
      <c r="AB222" s="24" t="s">
        <v>116</v>
      </c>
      <c r="AC222" s="24" t="s">
        <v>116</v>
      </c>
      <c r="AD222" s="24" t="s">
        <v>116</v>
      </c>
      <c r="AE222" s="24" t="s">
        <v>116</v>
      </c>
      <c r="AF222" s="24" t="s">
        <v>136</v>
      </c>
      <c r="AG222" s="24">
        <v>63</v>
      </c>
      <c r="AH222" s="24">
        <v>147</v>
      </c>
      <c r="AI222" s="24">
        <v>63</v>
      </c>
      <c r="AJ222" s="24">
        <v>147</v>
      </c>
      <c r="AK222" s="24" t="s">
        <v>172</v>
      </c>
      <c r="AL222" s="24" t="s">
        <v>173</v>
      </c>
      <c r="AM222" s="24"/>
      <c r="AP222" s="198"/>
      <c r="AQ222" s="198"/>
      <c r="AR222" s="198"/>
      <c r="AS222" s="198"/>
    </row>
    <row r="223" s="158" customFormat="1" ht="106" customHeight="1" spans="1:45">
      <c r="A223" s="24" t="s">
        <v>139</v>
      </c>
      <c r="B223" s="23" t="s">
        <v>541</v>
      </c>
      <c r="C223" s="24">
        <v>10190150025</v>
      </c>
      <c r="D223" s="24" t="s">
        <v>553</v>
      </c>
      <c r="E223" s="24" t="s">
        <v>570</v>
      </c>
      <c r="F223" s="109" t="s">
        <v>149</v>
      </c>
      <c r="G223" s="24" t="s">
        <v>281</v>
      </c>
      <c r="H223" s="23">
        <v>2019</v>
      </c>
      <c r="I223" s="206" t="s">
        <v>144</v>
      </c>
      <c r="J223" s="24" t="s">
        <v>160</v>
      </c>
      <c r="K223" s="23">
        <v>13772379199</v>
      </c>
      <c r="L223" s="181">
        <v>35.85</v>
      </c>
      <c r="M223" s="181">
        <v>35.85</v>
      </c>
      <c r="N223" s="181">
        <v>35.85</v>
      </c>
      <c r="O223" s="181"/>
      <c r="P223" s="181"/>
      <c r="Q223" s="181"/>
      <c r="R223" s="181"/>
      <c r="S223" s="90"/>
      <c r="T223" s="90"/>
      <c r="U223" s="90"/>
      <c r="V223" s="90"/>
      <c r="W223" s="90"/>
      <c r="X223" s="90"/>
      <c r="Y223" s="90"/>
      <c r="Z223" s="90"/>
      <c r="AA223" s="24" t="s">
        <v>135</v>
      </c>
      <c r="AB223" s="24" t="s">
        <v>116</v>
      </c>
      <c r="AC223" s="24" t="s">
        <v>116</v>
      </c>
      <c r="AD223" s="24" t="s">
        <v>116</v>
      </c>
      <c r="AE223" s="24" t="s">
        <v>116</v>
      </c>
      <c r="AF223" s="24" t="s">
        <v>136</v>
      </c>
      <c r="AG223" s="24">
        <v>66</v>
      </c>
      <c r="AH223" s="24">
        <v>137</v>
      </c>
      <c r="AI223" s="24">
        <v>66</v>
      </c>
      <c r="AJ223" s="24">
        <v>137</v>
      </c>
      <c r="AK223" s="24" t="s">
        <v>172</v>
      </c>
      <c r="AL223" s="24" t="s">
        <v>173</v>
      </c>
      <c r="AM223" s="24"/>
      <c r="AP223" s="198"/>
      <c r="AQ223" s="198"/>
      <c r="AR223" s="198"/>
      <c r="AS223" s="198"/>
    </row>
    <row r="224" s="158" customFormat="1" ht="106" customHeight="1" spans="1:45">
      <c r="A224" s="24" t="s">
        <v>139</v>
      </c>
      <c r="B224" s="23" t="s">
        <v>541</v>
      </c>
      <c r="C224" s="24">
        <v>10190150026</v>
      </c>
      <c r="D224" s="24" t="s">
        <v>553</v>
      </c>
      <c r="E224" s="24" t="s">
        <v>571</v>
      </c>
      <c r="F224" s="109" t="s">
        <v>149</v>
      </c>
      <c r="G224" s="24" t="s">
        <v>287</v>
      </c>
      <c r="H224" s="23">
        <v>2019</v>
      </c>
      <c r="I224" s="206" t="s">
        <v>144</v>
      </c>
      <c r="J224" s="24" t="s">
        <v>160</v>
      </c>
      <c r="K224" s="23">
        <v>13772379199</v>
      </c>
      <c r="L224" s="181">
        <v>30.25</v>
      </c>
      <c r="M224" s="181">
        <v>30.25</v>
      </c>
      <c r="N224" s="181">
        <v>30.25</v>
      </c>
      <c r="O224" s="181"/>
      <c r="P224" s="181"/>
      <c r="Q224" s="181"/>
      <c r="R224" s="181"/>
      <c r="S224" s="90"/>
      <c r="T224" s="90"/>
      <c r="U224" s="90"/>
      <c r="V224" s="90"/>
      <c r="W224" s="90"/>
      <c r="X224" s="90"/>
      <c r="Y224" s="90"/>
      <c r="Z224" s="90"/>
      <c r="AA224" s="24" t="s">
        <v>135</v>
      </c>
      <c r="AB224" s="24" t="s">
        <v>116</v>
      </c>
      <c r="AC224" s="24" t="s">
        <v>116</v>
      </c>
      <c r="AD224" s="24" t="s">
        <v>116</v>
      </c>
      <c r="AE224" s="24" t="s">
        <v>116</v>
      </c>
      <c r="AF224" s="24" t="s">
        <v>136</v>
      </c>
      <c r="AG224" s="24">
        <v>73</v>
      </c>
      <c r="AH224" s="24">
        <v>176</v>
      </c>
      <c r="AI224" s="24">
        <v>73</v>
      </c>
      <c r="AJ224" s="24">
        <v>176</v>
      </c>
      <c r="AK224" s="24" t="s">
        <v>172</v>
      </c>
      <c r="AL224" s="24" t="s">
        <v>173</v>
      </c>
      <c r="AM224" s="24"/>
      <c r="AP224" s="198"/>
      <c r="AQ224" s="198"/>
      <c r="AR224" s="198"/>
      <c r="AS224" s="198"/>
    </row>
    <row r="225" s="158" customFormat="1" ht="106" customHeight="1" spans="1:45">
      <c r="A225" s="24" t="s">
        <v>139</v>
      </c>
      <c r="B225" s="23" t="s">
        <v>541</v>
      </c>
      <c r="C225" s="24">
        <v>10190150027</v>
      </c>
      <c r="D225" s="24" t="s">
        <v>553</v>
      </c>
      <c r="E225" s="24" t="s">
        <v>572</v>
      </c>
      <c r="F225" s="24" t="s">
        <v>143</v>
      </c>
      <c r="G225" s="24" t="s">
        <v>447</v>
      </c>
      <c r="H225" s="23">
        <v>2019</v>
      </c>
      <c r="I225" s="24" t="s">
        <v>144</v>
      </c>
      <c r="J225" s="25" t="s">
        <v>448</v>
      </c>
      <c r="K225" s="48">
        <v>13488387888</v>
      </c>
      <c r="L225" s="181">
        <v>29.64</v>
      </c>
      <c r="M225" s="181">
        <v>29.64</v>
      </c>
      <c r="N225" s="181">
        <v>29.64</v>
      </c>
      <c r="O225" s="181"/>
      <c r="P225" s="181"/>
      <c r="Q225" s="181"/>
      <c r="R225" s="181"/>
      <c r="S225" s="90"/>
      <c r="T225" s="90"/>
      <c r="U225" s="90"/>
      <c r="V225" s="90"/>
      <c r="W225" s="90"/>
      <c r="X225" s="90"/>
      <c r="Y225" s="90"/>
      <c r="Z225" s="90"/>
      <c r="AA225" s="24" t="s">
        <v>135</v>
      </c>
      <c r="AB225" s="24" t="s">
        <v>116</v>
      </c>
      <c r="AC225" s="24" t="s">
        <v>136</v>
      </c>
      <c r="AD225" s="24" t="s">
        <v>136</v>
      </c>
      <c r="AE225" s="24" t="s">
        <v>136</v>
      </c>
      <c r="AF225" s="24" t="s">
        <v>136</v>
      </c>
      <c r="AG225" s="24">
        <v>58</v>
      </c>
      <c r="AH225" s="24">
        <v>111</v>
      </c>
      <c r="AI225" s="24">
        <v>58</v>
      </c>
      <c r="AJ225" s="24">
        <v>111</v>
      </c>
      <c r="AK225" s="24" t="s">
        <v>172</v>
      </c>
      <c r="AL225" s="24" t="s">
        <v>173</v>
      </c>
      <c r="AM225" s="24"/>
      <c r="AP225" s="198"/>
      <c r="AQ225" s="198"/>
      <c r="AR225" s="198"/>
      <c r="AS225" s="198"/>
    </row>
    <row r="226" s="158" customFormat="1" ht="106" customHeight="1" spans="1:45">
      <c r="A226" s="24" t="s">
        <v>139</v>
      </c>
      <c r="B226" s="23" t="s">
        <v>541</v>
      </c>
      <c r="C226" s="24">
        <v>10190150028</v>
      </c>
      <c r="D226" s="24" t="s">
        <v>553</v>
      </c>
      <c r="E226" s="24" t="s">
        <v>573</v>
      </c>
      <c r="F226" s="24" t="s">
        <v>143</v>
      </c>
      <c r="G226" s="24" t="s">
        <v>450</v>
      </c>
      <c r="H226" s="23">
        <v>2019</v>
      </c>
      <c r="I226" s="24" t="s">
        <v>144</v>
      </c>
      <c r="J226" s="25" t="s">
        <v>451</v>
      </c>
      <c r="K226" s="48">
        <v>18992257500</v>
      </c>
      <c r="L226" s="181">
        <v>13.12</v>
      </c>
      <c r="M226" s="181">
        <v>13.12</v>
      </c>
      <c r="N226" s="181">
        <v>13.12</v>
      </c>
      <c r="O226" s="181"/>
      <c r="P226" s="181"/>
      <c r="Q226" s="181"/>
      <c r="R226" s="181"/>
      <c r="S226" s="90"/>
      <c r="T226" s="90"/>
      <c r="U226" s="90"/>
      <c r="V226" s="90"/>
      <c r="W226" s="90"/>
      <c r="X226" s="90"/>
      <c r="Y226" s="90"/>
      <c r="Z226" s="90"/>
      <c r="AA226" s="24" t="s">
        <v>135</v>
      </c>
      <c r="AB226" s="24" t="s">
        <v>116</v>
      </c>
      <c r="AC226" s="24" t="s">
        <v>116</v>
      </c>
      <c r="AD226" s="24" t="s">
        <v>136</v>
      </c>
      <c r="AE226" s="24" t="s">
        <v>136</v>
      </c>
      <c r="AF226" s="24" t="s">
        <v>136</v>
      </c>
      <c r="AG226" s="24">
        <v>64</v>
      </c>
      <c r="AH226" s="24">
        <v>126</v>
      </c>
      <c r="AI226" s="24">
        <v>64</v>
      </c>
      <c r="AJ226" s="24">
        <v>126</v>
      </c>
      <c r="AK226" s="24" t="s">
        <v>172</v>
      </c>
      <c r="AL226" s="24" t="s">
        <v>173</v>
      </c>
      <c r="AM226" s="24"/>
      <c r="AP226" s="198"/>
      <c r="AQ226" s="198"/>
      <c r="AR226" s="198"/>
      <c r="AS226" s="198"/>
    </row>
    <row r="227" s="158" customFormat="1" ht="106" customHeight="1" spans="1:45">
      <c r="A227" s="24" t="s">
        <v>139</v>
      </c>
      <c r="B227" s="23" t="s">
        <v>541</v>
      </c>
      <c r="C227" s="24">
        <v>10190150029</v>
      </c>
      <c r="D227" s="24" t="s">
        <v>553</v>
      </c>
      <c r="E227" s="24" t="s">
        <v>574</v>
      </c>
      <c r="F227" s="24" t="s">
        <v>143</v>
      </c>
      <c r="G227" s="24" t="s">
        <v>450</v>
      </c>
      <c r="H227" s="23">
        <v>2019</v>
      </c>
      <c r="I227" s="24" t="s">
        <v>144</v>
      </c>
      <c r="J227" s="25" t="s">
        <v>451</v>
      </c>
      <c r="K227" s="48">
        <v>18992257500</v>
      </c>
      <c r="L227" s="181">
        <v>32.07</v>
      </c>
      <c r="M227" s="181"/>
      <c r="N227" s="181"/>
      <c r="O227" s="181"/>
      <c r="P227" s="181"/>
      <c r="Q227" s="181"/>
      <c r="R227" s="181">
        <v>32.07</v>
      </c>
      <c r="S227" s="90"/>
      <c r="T227" s="90"/>
      <c r="U227" s="90"/>
      <c r="V227" s="90"/>
      <c r="W227" s="90"/>
      <c r="X227" s="90"/>
      <c r="Y227" s="90"/>
      <c r="Z227" s="90"/>
      <c r="AA227" s="24" t="s">
        <v>135</v>
      </c>
      <c r="AB227" s="24" t="s">
        <v>116</v>
      </c>
      <c r="AC227" s="24" t="s">
        <v>116</v>
      </c>
      <c r="AD227" s="24" t="s">
        <v>136</v>
      </c>
      <c r="AE227" s="24" t="s">
        <v>136</v>
      </c>
      <c r="AF227" s="24" t="s">
        <v>136</v>
      </c>
      <c r="AG227" s="24">
        <v>64</v>
      </c>
      <c r="AH227" s="24">
        <v>126</v>
      </c>
      <c r="AI227" s="24">
        <v>64</v>
      </c>
      <c r="AJ227" s="24">
        <v>126</v>
      </c>
      <c r="AK227" s="24" t="s">
        <v>172</v>
      </c>
      <c r="AL227" s="24" t="s">
        <v>173</v>
      </c>
      <c r="AM227" s="24"/>
      <c r="AP227" s="198"/>
      <c r="AQ227" s="198"/>
      <c r="AR227" s="198"/>
      <c r="AS227" s="198"/>
    </row>
    <row r="228" s="158" customFormat="1" ht="106" customHeight="1" spans="1:45">
      <c r="A228" s="24" t="s">
        <v>139</v>
      </c>
      <c r="B228" s="23" t="s">
        <v>541</v>
      </c>
      <c r="C228" s="24">
        <v>10190150030</v>
      </c>
      <c r="D228" s="24" t="s">
        <v>553</v>
      </c>
      <c r="E228" s="24" t="s">
        <v>575</v>
      </c>
      <c r="F228" s="24" t="s">
        <v>143</v>
      </c>
      <c r="G228" s="24" t="s">
        <v>452</v>
      </c>
      <c r="H228" s="23">
        <v>2019</v>
      </c>
      <c r="I228" s="24" t="s">
        <v>144</v>
      </c>
      <c r="J228" s="25" t="s">
        <v>453</v>
      </c>
      <c r="K228" s="48">
        <v>15319685992</v>
      </c>
      <c r="L228" s="181">
        <v>4</v>
      </c>
      <c r="M228" s="181"/>
      <c r="N228" s="181"/>
      <c r="O228" s="181"/>
      <c r="P228" s="181"/>
      <c r="Q228" s="181"/>
      <c r="R228" s="181">
        <v>4</v>
      </c>
      <c r="S228" s="90"/>
      <c r="T228" s="90"/>
      <c r="U228" s="90"/>
      <c r="V228" s="90"/>
      <c r="W228" s="90"/>
      <c r="X228" s="90"/>
      <c r="Y228" s="90"/>
      <c r="Z228" s="90"/>
      <c r="AA228" s="24" t="s">
        <v>135</v>
      </c>
      <c r="AB228" s="24" t="s">
        <v>116</v>
      </c>
      <c r="AC228" s="24" t="s">
        <v>116</v>
      </c>
      <c r="AD228" s="24" t="s">
        <v>136</v>
      </c>
      <c r="AE228" s="24" t="s">
        <v>136</v>
      </c>
      <c r="AF228" s="24" t="s">
        <v>136</v>
      </c>
      <c r="AG228" s="24">
        <v>74</v>
      </c>
      <c r="AH228" s="24">
        <v>144</v>
      </c>
      <c r="AI228" s="24">
        <v>74</v>
      </c>
      <c r="AJ228" s="24">
        <v>144</v>
      </c>
      <c r="AK228" s="24" t="s">
        <v>172</v>
      </c>
      <c r="AL228" s="24" t="s">
        <v>173</v>
      </c>
      <c r="AM228" s="24"/>
      <c r="AP228" s="198"/>
      <c r="AQ228" s="198"/>
      <c r="AR228" s="198"/>
      <c r="AS228" s="198"/>
    </row>
    <row r="229" s="158" customFormat="1" ht="106" customHeight="1" spans="1:45">
      <c r="A229" s="24" t="s">
        <v>139</v>
      </c>
      <c r="B229" s="23" t="s">
        <v>541</v>
      </c>
      <c r="C229" s="24">
        <v>10190150031</v>
      </c>
      <c r="D229" s="24" t="s">
        <v>553</v>
      </c>
      <c r="E229" s="24" t="s">
        <v>576</v>
      </c>
      <c r="F229" s="24" t="s">
        <v>157</v>
      </c>
      <c r="G229" s="24" t="s">
        <v>335</v>
      </c>
      <c r="H229" s="23">
        <v>2019</v>
      </c>
      <c r="I229" s="24" t="s">
        <v>144</v>
      </c>
      <c r="J229" s="24" t="s">
        <v>336</v>
      </c>
      <c r="K229" s="23">
        <v>15891133925</v>
      </c>
      <c r="L229" s="181">
        <v>61.39</v>
      </c>
      <c r="M229" s="181"/>
      <c r="N229" s="181"/>
      <c r="O229" s="181"/>
      <c r="P229" s="181"/>
      <c r="Q229" s="181"/>
      <c r="R229" s="181">
        <v>61.39</v>
      </c>
      <c r="S229" s="90"/>
      <c r="T229" s="90"/>
      <c r="U229" s="90"/>
      <c r="V229" s="90"/>
      <c r="W229" s="90"/>
      <c r="X229" s="90"/>
      <c r="Y229" s="90"/>
      <c r="Z229" s="90"/>
      <c r="AA229" s="24" t="s">
        <v>135</v>
      </c>
      <c r="AB229" s="24" t="s">
        <v>116</v>
      </c>
      <c r="AC229" s="24" t="s">
        <v>116</v>
      </c>
      <c r="AD229" s="24" t="s">
        <v>116</v>
      </c>
      <c r="AE229" s="24" t="s">
        <v>116</v>
      </c>
      <c r="AF229" s="24" t="s">
        <v>136</v>
      </c>
      <c r="AG229" s="24">
        <v>60</v>
      </c>
      <c r="AH229" s="24">
        <v>139</v>
      </c>
      <c r="AI229" s="24">
        <v>60</v>
      </c>
      <c r="AJ229" s="24">
        <v>139</v>
      </c>
      <c r="AK229" s="24" t="s">
        <v>401</v>
      </c>
      <c r="AL229" s="24" t="s">
        <v>173</v>
      </c>
      <c r="AM229" s="24"/>
      <c r="AP229" s="198"/>
      <c r="AQ229" s="198"/>
      <c r="AR229" s="198"/>
      <c r="AS229" s="198"/>
    </row>
    <row r="230" s="158" customFormat="1" ht="106" customHeight="1" spans="1:45">
      <c r="A230" s="24" t="s">
        <v>139</v>
      </c>
      <c r="B230" s="23" t="s">
        <v>541</v>
      </c>
      <c r="C230" s="24">
        <v>10190150032</v>
      </c>
      <c r="D230" s="24" t="s">
        <v>553</v>
      </c>
      <c r="E230" s="24" t="s">
        <v>566</v>
      </c>
      <c r="F230" s="24" t="s">
        <v>157</v>
      </c>
      <c r="G230" s="24" t="s">
        <v>335</v>
      </c>
      <c r="H230" s="23">
        <v>2019</v>
      </c>
      <c r="I230" s="24" t="s">
        <v>144</v>
      </c>
      <c r="J230" s="24" t="s">
        <v>336</v>
      </c>
      <c r="K230" s="23">
        <v>15891133925</v>
      </c>
      <c r="L230" s="181">
        <v>20.83</v>
      </c>
      <c r="M230" s="181"/>
      <c r="N230" s="181"/>
      <c r="O230" s="181"/>
      <c r="P230" s="181"/>
      <c r="Q230" s="181"/>
      <c r="R230" s="181">
        <v>20.83</v>
      </c>
      <c r="S230" s="90"/>
      <c r="T230" s="90"/>
      <c r="U230" s="90"/>
      <c r="V230" s="90"/>
      <c r="W230" s="90"/>
      <c r="X230" s="90"/>
      <c r="Y230" s="90"/>
      <c r="Z230" s="90"/>
      <c r="AA230" s="24" t="s">
        <v>135</v>
      </c>
      <c r="AB230" s="24" t="s">
        <v>116</v>
      </c>
      <c r="AC230" s="24" t="s">
        <v>116</v>
      </c>
      <c r="AD230" s="24" t="s">
        <v>116</v>
      </c>
      <c r="AE230" s="24" t="s">
        <v>116</v>
      </c>
      <c r="AF230" s="24" t="s">
        <v>136</v>
      </c>
      <c r="AG230" s="24">
        <v>60</v>
      </c>
      <c r="AH230" s="24">
        <v>139</v>
      </c>
      <c r="AI230" s="24">
        <v>60</v>
      </c>
      <c r="AJ230" s="24">
        <v>139</v>
      </c>
      <c r="AK230" s="24" t="s">
        <v>401</v>
      </c>
      <c r="AL230" s="24" t="s">
        <v>173</v>
      </c>
      <c r="AM230" s="24"/>
      <c r="AP230" s="198"/>
      <c r="AQ230" s="198"/>
      <c r="AR230" s="198"/>
      <c r="AS230" s="198"/>
    </row>
    <row r="231" s="158" customFormat="1" ht="106" customHeight="1" spans="1:45">
      <c r="A231" s="24" t="s">
        <v>139</v>
      </c>
      <c r="B231" s="23" t="s">
        <v>541</v>
      </c>
      <c r="C231" s="24">
        <v>10190150033</v>
      </c>
      <c r="D231" s="24" t="s">
        <v>553</v>
      </c>
      <c r="E231" s="24" t="s">
        <v>577</v>
      </c>
      <c r="F231" s="24" t="s">
        <v>157</v>
      </c>
      <c r="G231" s="27" t="s">
        <v>332</v>
      </c>
      <c r="H231" s="23">
        <v>2019</v>
      </c>
      <c r="I231" s="24" t="s">
        <v>144</v>
      </c>
      <c r="J231" s="24" t="s">
        <v>333</v>
      </c>
      <c r="K231" s="23">
        <v>13571241504</v>
      </c>
      <c r="L231" s="181">
        <v>21.39</v>
      </c>
      <c r="M231" s="181">
        <v>21.39</v>
      </c>
      <c r="N231" s="181">
        <v>21.39</v>
      </c>
      <c r="O231" s="181"/>
      <c r="P231" s="181"/>
      <c r="Q231" s="181"/>
      <c r="R231" s="181"/>
      <c r="S231" s="90"/>
      <c r="T231" s="90"/>
      <c r="U231" s="90"/>
      <c r="V231" s="90"/>
      <c r="W231" s="90"/>
      <c r="X231" s="90"/>
      <c r="Y231" s="90"/>
      <c r="Z231" s="90"/>
      <c r="AA231" s="24" t="s">
        <v>135</v>
      </c>
      <c r="AB231" s="24" t="s">
        <v>116</v>
      </c>
      <c r="AC231" s="24" t="s">
        <v>116</v>
      </c>
      <c r="AD231" s="24" t="s">
        <v>116</v>
      </c>
      <c r="AE231" s="24" t="s">
        <v>116</v>
      </c>
      <c r="AF231" s="24" t="s">
        <v>136</v>
      </c>
      <c r="AG231" s="24">
        <v>70</v>
      </c>
      <c r="AH231" s="24">
        <v>156</v>
      </c>
      <c r="AI231" s="24">
        <v>70</v>
      </c>
      <c r="AJ231" s="24">
        <v>156</v>
      </c>
      <c r="AK231" s="24" t="s">
        <v>401</v>
      </c>
      <c r="AL231" s="24" t="s">
        <v>173</v>
      </c>
      <c r="AM231" s="24"/>
      <c r="AP231" s="198"/>
      <c r="AQ231" s="198"/>
      <c r="AR231" s="198"/>
      <c r="AS231" s="198"/>
    </row>
    <row r="232" s="158" customFormat="1" ht="106" customHeight="1" spans="1:45">
      <c r="A232" s="24" t="s">
        <v>139</v>
      </c>
      <c r="B232" s="23" t="s">
        <v>541</v>
      </c>
      <c r="C232" s="24">
        <v>10190150034</v>
      </c>
      <c r="D232" s="24" t="s">
        <v>578</v>
      </c>
      <c r="E232" s="24" t="s">
        <v>579</v>
      </c>
      <c r="F232" s="24" t="s">
        <v>153</v>
      </c>
      <c r="G232" s="27" t="s">
        <v>214</v>
      </c>
      <c r="H232" s="23">
        <v>2019</v>
      </c>
      <c r="I232" s="24" t="s">
        <v>144</v>
      </c>
      <c r="J232" s="47" t="s">
        <v>215</v>
      </c>
      <c r="K232" s="23">
        <v>18291209481</v>
      </c>
      <c r="L232" s="181">
        <v>126.44</v>
      </c>
      <c r="M232" s="181">
        <v>126.44</v>
      </c>
      <c r="N232" s="181">
        <v>126.44</v>
      </c>
      <c r="O232" s="181"/>
      <c r="P232" s="181"/>
      <c r="Q232" s="181"/>
      <c r="R232" s="181"/>
      <c r="S232" s="90"/>
      <c r="T232" s="90"/>
      <c r="U232" s="90"/>
      <c r="V232" s="90"/>
      <c r="W232" s="90"/>
      <c r="X232" s="90"/>
      <c r="Y232" s="90"/>
      <c r="Z232" s="90"/>
      <c r="AA232" s="24" t="s">
        <v>135</v>
      </c>
      <c r="AB232" s="24" t="s">
        <v>116</v>
      </c>
      <c r="AC232" s="24" t="s">
        <v>116</v>
      </c>
      <c r="AD232" s="24" t="s">
        <v>116</v>
      </c>
      <c r="AE232" s="24" t="s">
        <v>136</v>
      </c>
      <c r="AF232" s="24" t="s">
        <v>136</v>
      </c>
      <c r="AG232" s="24">
        <v>48</v>
      </c>
      <c r="AH232" s="24">
        <v>104</v>
      </c>
      <c r="AI232" s="24">
        <v>48</v>
      </c>
      <c r="AJ232" s="24">
        <v>104</v>
      </c>
      <c r="AK232" s="24" t="s">
        <v>172</v>
      </c>
      <c r="AL232" s="24" t="s">
        <v>173</v>
      </c>
      <c r="AM232" s="24"/>
      <c r="AP232" s="198"/>
      <c r="AQ232" s="198"/>
      <c r="AR232" s="198"/>
      <c r="AS232" s="198"/>
    </row>
    <row r="233" s="158" customFormat="1" ht="106" customHeight="1" spans="1:45">
      <c r="A233" s="24" t="s">
        <v>139</v>
      </c>
      <c r="B233" s="23" t="s">
        <v>541</v>
      </c>
      <c r="C233" s="24">
        <v>10190150035</v>
      </c>
      <c r="D233" s="24" t="s">
        <v>578</v>
      </c>
      <c r="E233" s="24" t="s">
        <v>580</v>
      </c>
      <c r="F233" s="24" t="s">
        <v>153</v>
      </c>
      <c r="G233" s="27" t="s">
        <v>214</v>
      </c>
      <c r="H233" s="23">
        <v>2019</v>
      </c>
      <c r="I233" s="24" t="s">
        <v>144</v>
      </c>
      <c r="J233" s="24" t="s">
        <v>215</v>
      </c>
      <c r="K233" s="23">
        <v>18291209481</v>
      </c>
      <c r="L233" s="181">
        <v>25</v>
      </c>
      <c r="M233" s="181">
        <v>25</v>
      </c>
      <c r="N233" s="181">
        <v>25</v>
      </c>
      <c r="O233" s="181"/>
      <c r="P233" s="181"/>
      <c r="Q233" s="181"/>
      <c r="R233" s="181"/>
      <c r="S233" s="90"/>
      <c r="T233" s="90"/>
      <c r="U233" s="90"/>
      <c r="V233" s="90"/>
      <c r="W233" s="90"/>
      <c r="X233" s="90"/>
      <c r="Y233" s="90"/>
      <c r="Z233" s="90"/>
      <c r="AA233" s="24" t="s">
        <v>135</v>
      </c>
      <c r="AB233" s="24" t="s">
        <v>116</v>
      </c>
      <c r="AC233" s="24" t="s">
        <v>116</v>
      </c>
      <c r="AD233" s="24" t="s">
        <v>116</v>
      </c>
      <c r="AE233" s="24" t="s">
        <v>136</v>
      </c>
      <c r="AF233" s="24" t="s">
        <v>136</v>
      </c>
      <c r="AG233" s="24">
        <v>48</v>
      </c>
      <c r="AH233" s="24">
        <v>104</v>
      </c>
      <c r="AI233" s="24">
        <v>48</v>
      </c>
      <c r="AJ233" s="24">
        <v>104</v>
      </c>
      <c r="AK233" s="24" t="s">
        <v>172</v>
      </c>
      <c r="AL233" s="24" t="s">
        <v>173</v>
      </c>
      <c r="AM233" s="24"/>
      <c r="AP233" s="198"/>
      <c r="AQ233" s="198"/>
      <c r="AR233" s="198"/>
      <c r="AS233" s="198"/>
    </row>
    <row r="234" s="158" customFormat="1" ht="106" customHeight="1" spans="1:45">
      <c r="A234" s="24" t="s">
        <v>139</v>
      </c>
      <c r="B234" s="23" t="s">
        <v>541</v>
      </c>
      <c r="C234" s="24">
        <v>10190150036</v>
      </c>
      <c r="D234" s="24" t="s">
        <v>578</v>
      </c>
      <c r="E234" s="24" t="s">
        <v>581</v>
      </c>
      <c r="F234" s="24" t="s">
        <v>153</v>
      </c>
      <c r="G234" s="27" t="s">
        <v>211</v>
      </c>
      <c r="H234" s="23">
        <v>2019</v>
      </c>
      <c r="I234" s="24" t="s">
        <v>144</v>
      </c>
      <c r="J234" s="24" t="s">
        <v>212</v>
      </c>
      <c r="K234" s="23">
        <v>13992285274</v>
      </c>
      <c r="L234" s="181">
        <v>25</v>
      </c>
      <c r="M234" s="181">
        <v>25</v>
      </c>
      <c r="N234" s="181">
        <v>25</v>
      </c>
      <c r="O234" s="181"/>
      <c r="P234" s="181"/>
      <c r="Q234" s="181"/>
      <c r="R234" s="181"/>
      <c r="S234" s="90"/>
      <c r="T234" s="90"/>
      <c r="U234" s="90"/>
      <c r="V234" s="90"/>
      <c r="W234" s="90"/>
      <c r="X234" s="90"/>
      <c r="Y234" s="90"/>
      <c r="Z234" s="90"/>
      <c r="AA234" s="24" t="s">
        <v>135</v>
      </c>
      <c r="AB234" s="24" t="s">
        <v>116</v>
      </c>
      <c r="AC234" s="24" t="s">
        <v>116</v>
      </c>
      <c r="AD234" s="24" t="s">
        <v>116</v>
      </c>
      <c r="AE234" s="24" t="s">
        <v>136</v>
      </c>
      <c r="AF234" s="24" t="s">
        <v>136</v>
      </c>
      <c r="AG234" s="24">
        <v>66</v>
      </c>
      <c r="AH234" s="24">
        <v>121</v>
      </c>
      <c r="AI234" s="24">
        <v>66</v>
      </c>
      <c r="AJ234" s="24">
        <v>121</v>
      </c>
      <c r="AK234" s="24" t="s">
        <v>172</v>
      </c>
      <c r="AL234" s="24" t="s">
        <v>173</v>
      </c>
      <c r="AM234" s="24"/>
      <c r="AP234" s="198"/>
      <c r="AQ234" s="198"/>
      <c r="AR234" s="198"/>
      <c r="AS234" s="198"/>
    </row>
    <row r="235" s="158" customFormat="1" ht="106" customHeight="1" spans="1:45">
      <c r="A235" s="24" t="s">
        <v>139</v>
      </c>
      <c r="B235" s="23" t="s">
        <v>541</v>
      </c>
      <c r="C235" s="24">
        <v>10190150037</v>
      </c>
      <c r="D235" s="24" t="s">
        <v>578</v>
      </c>
      <c r="E235" s="73" t="s">
        <v>582</v>
      </c>
      <c r="F235" s="23" t="s">
        <v>153</v>
      </c>
      <c r="G235" s="27" t="s">
        <v>249</v>
      </c>
      <c r="H235" s="23">
        <v>2019</v>
      </c>
      <c r="I235" s="24" t="s">
        <v>144</v>
      </c>
      <c r="J235" s="24" t="s">
        <v>250</v>
      </c>
      <c r="K235" s="23">
        <v>13992264348</v>
      </c>
      <c r="L235" s="187">
        <v>6</v>
      </c>
      <c r="M235" s="187"/>
      <c r="N235" s="181"/>
      <c r="O235" s="187"/>
      <c r="P235" s="181"/>
      <c r="Q235" s="181"/>
      <c r="R235" s="187">
        <v>6</v>
      </c>
      <c r="S235" s="90"/>
      <c r="T235" s="90"/>
      <c r="U235" s="90"/>
      <c r="V235" s="90"/>
      <c r="W235" s="90"/>
      <c r="X235" s="90"/>
      <c r="Y235" s="90"/>
      <c r="Z235" s="90"/>
      <c r="AA235" s="24" t="s">
        <v>135</v>
      </c>
      <c r="AB235" s="24" t="s">
        <v>116</v>
      </c>
      <c r="AC235" s="24" t="s">
        <v>116</v>
      </c>
      <c r="AD235" s="24" t="s">
        <v>116</v>
      </c>
      <c r="AE235" s="24" t="s">
        <v>136</v>
      </c>
      <c r="AF235" s="24" t="s">
        <v>136</v>
      </c>
      <c r="AG235" s="24">
        <v>51</v>
      </c>
      <c r="AH235" s="24">
        <v>111</v>
      </c>
      <c r="AI235" s="24">
        <v>51</v>
      </c>
      <c r="AJ235" s="24">
        <v>111</v>
      </c>
      <c r="AK235" s="24" t="s">
        <v>172</v>
      </c>
      <c r="AL235" s="24" t="s">
        <v>173</v>
      </c>
      <c r="AM235" s="24"/>
      <c r="AP235" s="198"/>
      <c r="AQ235" s="198"/>
      <c r="AR235" s="198"/>
      <c r="AS235" s="198"/>
    </row>
    <row r="236" s="158" customFormat="1" ht="106" customHeight="1" spans="1:45">
      <c r="A236" s="24" t="s">
        <v>139</v>
      </c>
      <c r="B236" s="23" t="s">
        <v>541</v>
      </c>
      <c r="C236" s="24">
        <v>10190150038</v>
      </c>
      <c r="D236" s="24" t="s">
        <v>578</v>
      </c>
      <c r="E236" s="24" t="s">
        <v>583</v>
      </c>
      <c r="F236" s="24" t="s">
        <v>151</v>
      </c>
      <c r="G236" s="24" t="s">
        <v>220</v>
      </c>
      <c r="H236" s="23">
        <v>2019</v>
      </c>
      <c r="I236" s="24" t="s">
        <v>144</v>
      </c>
      <c r="J236" s="24" t="s">
        <v>221</v>
      </c>
      <c r="K236" s="23">
        <v>13310991953</v>
      </c>
      <c r="L236" s="181">
        <v>20</v>
      </c>
      <c r="M236" s="181">
        <v>20</v>
      </c>
      <c r="N236" s="181">
        <v>20</v>
      </c>
      <c r="O236" s="181"/>
      <c r="P236" s="181"/>
      <c r="Q236" s="181"/>
      <c r="R236" s="181"/>
      <c r="S236" s="90"/>
      <c r="T236" s="90"/>
      <c r="U236" s="90"/>
      <c r="V236" s="90"/>
      <c r="W236" s="90"/>
      <c r="X236" s="90"/>
      <c r="Y236" s="90"/>
      <c r="Z236" s="90"/>
      <c r="AA236" s="24" t="s">
        <v>135</v>
      </c>
      <c r="AB236" s="24" t="s">
        <v>116</v>
      </c>
      <c r="AC236" s="24" t="s">
        <v>116</v>
      </c>
      <c r="AD236" s="24" t="s">
        <v>116</v>
      </c>
      <c r="AE236" s="24" t="s">
        <v>116</v>
      </c>
      <c r="AF236" s="24" t="s">
        <v>136</v>
      </c>
      <c r="AG236" s="24">
        <v>73</v>
      </c>
      <c r="AH236" s="24">
        <v>172</v>
      </c>
      <c r="AI236" s="24">
        <v>73</v>
      </c>
      <c r="AJ236" s="24">
        <v>172</v>
      </c>
      <c r="AK236" s="24" t="s">
        <v>172</v>
      </c>
      <c r="AL236" s="24" t="s">
        <v>173</v>
      </c>
      <c r="AM236" s="24"/>
      <c r="AP236" s="198"/>
      <c r="AQ236" s="198"/>
      <c r="AR236" s="198"/>
      <c r="AS236" s="198"/>
    </row>
    <row r="237" s="158" customFormat="1" ht="106" customHeight="1" spans="1:45">
      <c r="A237" s="24" t="s">
        <v>139</v>
      </c>
      <c r="B237" s="23" t="s">
        <v>541</v>
      </c>
      <c r="C237" s="24">
        <v>10190150039</v>
      </c>
      <c r="D237" s="24" t="s">
        <v>578</v>
      </c>
      <c r="E237" s="24" t="s">
        <v>584</v>
      </c>
      <c r="F237" s="24" t="s">
        <v>151</v>
      </c>
      <c r="G237" s="24" t="s">
        <v>217</v>
      </c>
      <c r="H237" s="23">
        <v>2019</v>
      </c>
      <c r="I237" s="24" t="s">
        <v>144</v>
      </c>
      <c r="J237" s="24" t="s">
        <v>218</v>
      </c>
      <c r="K237" s="23">
        <v>18791078899</v>
      </c>
      <c r="L237" s="181">
        <v>42.6</v>
      </c>
      <c r="M237" s="181">
        <v>42.6</v>
      </c>
      <c r="N237" s="181">
        <v>42.6</v>
      </c>
      <c r="O237" s="181"/>
      <c r="P237" s="181"/>
      <c r="Q237" s="181"/>
      <c r="R237" s="181"/>
      <c r="S237" s="90"/>
      <c r="T237" s="90"/>
      <c r="U237" s="90"/>
      <c r="V237" s="90"/>
      <c r="W237" s="90"/>
      <c r="X237" s="90"/>
      <c r="Y237" s="90"/>
      <c r="Z237" s="90"/>
      <c r="AA237" s="24" t="s">
        <v>135</v>
      </c>
      <c r="AB237" s="24" t="s">
        <v>116</v>
      </c>
      <c r="AC237" s="24" t="s">
        <v>116</v>
      </c>
      <c r="AD237" s="24" t="s">
        <v>116</v>
      </c>
      <c r="AE237" s="24" t="s">
        <v>116</v>
      </c>
      <c r="AF237" s="24" t="s">
        <v>136</v>
      </c>
      <c r="AG237" s="24">
        <v>80</v>
      </c>
      <c r="AH237" s="24">
        <v>198</v>
      </c>
      <c r="AI237" s="24">
        <v>80</v>
      </c>
      <c r="AJ237" s="24">
        <v>198</v>
      </c>
      <c r="AK237" s="24" t="s">
        <v>172</v>
      </c>
      <c r="AL237" s="24" t="s">
        <v>173</v>
      </c>
      <c r="AM237" s="24"/>
      <c r="AP237" s="198"/>
      <c r="AQ237" s="198"/>
      <c r="AR237" s="198"/>
      <c r="AS237" s="198"/>
    </row>
    <row r="238" s="158" customFormat="1" ht="85" customHeight="1" spans="1:45">
      <c r="A238" s="24" t="s">
        <v>139</v>
      </c>
      <c r="B238" s="23" t="s">
        <v>541</v>
      </c>
      <c r="C238" s="24">
        <v>10190150040</v>
      </c>
      <c r="D238" s="24" t="s">
        <v>578</v>
      </c>
      <c r="E238" s="24" t="s">
        <v>585</v>
      </c>
      <c r="F238" s="24" t="s">
        <v>151</v>
      </c>
      <c r="G238" s="24" t="s">
        <v>217</v>
      </c>
      <c r="H238" s="23">
        <v>2019</v>
      </c>
      <c r="I238" s="24" t="s">
        <v>144</v>
      </c>
      <c r="J238" s="24" t="s">
        <v>218</v>
      </c>
      <c r="K238" s="23">
        <v>18791078899</v>
      </c>
      <c r="L238" s="181">
        <v>41.26</v>
      </c>
      <c r="M238" s="181"/>
      <c r="N238" s="181"/>
      <c r="O238" s="181"/>
      <c r="P238" s="181"/>
      <c r="Q238" s="181"/>
      <c r="R238" s="181">
        <v>41.26</v>
      </c>
      <c r="S238" s="90"/>
      <c r="T238" s="90"/>
      <c r="U238" s="90"/>
      <c r="V238" s="90"/>
      <c r="W238" s="90"/>
      <c r="X238" s="90"/>
      <c r="Y238" s="90"/>
      <c r="Z238" s="90"/>
      <c r="AA238" s="24" t="s">
        <v>135</v>
      </c>
      <c r="AB238" s="24" t="s">
        <v>116</v>
      </c>
      <c r="AC238" s="24" t="s">
        <v>116</v>
      </c>
      <c r="AD238" s="24" t="s">
        <v>116</v>
      </c>
      <c r="AE238" s="24" t="s">
        <v>116</v>
      </c>
      <c r="AF238" s="24" t="s">
        <v>136</v>
      </c>
      <c r="AG238" s="24">
        <v>80</v>
      </c>
      <c r="AH238" s="24">
        <v>198</v>
      </c>
      <c r="AI238" s="24">
        <v>80</v>
      </c>
      <c r="AJ238" s="24">
        <v>198</v>
      </c>
      <c r="AK238" s="24" t="s">
        <v>172</v>
      </c>
      <c r="AL238" s="24" t="s">
        <v>173</v>
      </c>
      <c r="AM238" s="24"/>
      <c r="AP238" s="198"/>
      <c r="AQ238" s="198"/>
      <c r="AR238" s="198"/>
      <c r="AS238" s="198"/>
    </row>
    <row r="239" s="158" customFormat="1" ht="106" customHeight="1" spans="1:45">
      <c r="A239" s="24" t="s">
        <v>139</v>
      </c>
      <c r="B239" s="23" t="s">
        <v>541</v>
      </c>
      <c r="C239" s="24">
        <v>10190150041</v>
      </c>
      <c r="D239" s="24" t="s">
        <v>578</v>
      </c>
      <c r="E239" s="24" t="s">
        <v>586</v>
      </c>
      <c r="F239" s="33" t="s">
        <v>149</v>
      </c>
      <c r="G239" s="24" t="s">
        <v>223</v>
      </c>
      <c r="H239" s="23">
        <v>2019</v>
      </c>
      <c r="I239" s="46" t="s">
        <v>144</v>
      </c>
      <c r="J239" s="24" t="s">
        <v>160</v>
      </c>
      <c r="K239" s="23">
        <v>13772379199</v>
      </c>
      <c r="L239" s="181">
        <v>129.26</v>
      </c>
      <c r="M239" s="181"/>
      <c r="N239" s="181"/>
      <c r="O239" s="181"/>
      <c r="P239" s="181"/>
      <c r="Q239" s="181"/>
      <c r="R239" s="181">
        <v>129.26</v>
      </c>
      <c r="S239" s="90"/>
      <c r="T239" s="90"/>
      <c r="U239" s="90"/>
      <c r="V239" s="90"/>
      <c r="W239" s="90"/>
      <c r="X239" s="90"/>
      <c r="Y239" s="90"/>
      <c r="Z239" s="90"/>
      <c r="AA239" s="24" t="s">
        <v>135</v>
      </c>
      <c r="AB239" s="24" t="s">
        <v>116</v>
      </c>
      <c r="AC239" s="24" t="s">
        <v>116</v>
      </c>
      <c r="AD239" s="24" t="s">
        <v>116</v>
      </c>
      <c r="AE239" s="24" t="s">
        <v>116</v>
      </c>
      <c r="AF239" s="24" t="s">
        <v>136</v>
      </c>
      <c r="AG239" s="192">
        <v>87</v>
      </c>
      <c r="AH239" s="192">
        <v>202</v>
      </c>
      <c r="AI239" s="192">
        <v>87</v>
      </c>
      <c r="AJ239" s="192">
        <v>202</v>
      </c>
      <c r="AK239" s="24" t="s">
        <v>172</v>
      </c>
      <c r="AL239" s="24" t="s">
        <v>173</v>
      </c>
      <c r="AM239" s="24"/>
      <c r="AP239" s="198"/>
      <c r="AQ239" s="198"/>
      <c r="AR239" s="198"/>
      <c r="AS239" s="198"/>
    </row>
    <row r="240" s="158" customFormat="1" ht="106" customHeight="1" spans="1:45">
      <c r="A240" s="24" t="s">
        <v>139</v>
      </c>
      <c r="B240" s="23" t="s">
        <v>541</v>
      </c>
      <c r="C240" s="24">
        <v>10190150042</v>
      </c>
      <c r="D240" s="24" t="s">
        <v>578</v>
      </c>
      <c r="E240" s="35" t="s">
        <v>587</v>
      </c>
      <c r="F240" s="33" t="s">
        <v>149</v>
      </c>
      <c r="G240" s="24" t="s">
        <v>228</v>
      </c>
      <c r="H240" s="23">
        <v>2019</v>
      </c>
      <c r="I240" s="46" t="s">
        <v>144</v>
      </c>
      <c r="J240" s="24" t="s">
        <v>160</v>
      </c>
      <c r="K240" s="23">
        <v>13772379199</v>
      </c>
      <c r="L240" s="181">
        <v>40</v>
      </c>
      <c r="M240" s="181">
        <v>40</v>
      </c>
      <c r="N240" s="181">
        <v>40</v>
      </c>
      <c r="O240" s="181"/>
      <c r="P240" s="181"/>
      <c r="Q240" s="181"/>
      <c r="R240" s="181"/>
      <c r="S240" s="90"/>
      <c r="T240" s="90"/>
      <c r="U240" s="90"/>
      <c r="V240" s="90"/>
      <c r="W240" s="90"/>
      <c r="X240" s="90"/>
      <c r="Y240" s="90"/>
      <c r="Z240" s="90"/>
      <c r="AA240" s="24" t="s">
        <v>135</v>
      </c>
      <c r="AB240" s="24" t="s">
        <v>116</v>
      </c>
      <c r="AC240" s="24" t="s">
        <v>116</v>
      </c>
      <c r="AD240" s="24" t="s">
        <v>116</v>
      </c>
      <c r="AE240" s="24" t="s">
        <v>116</v>
      </c>
      <c r="AF240" s="24" t="s">
        <v>136</v>
      </c>
      <c r="AG240" s="24">
        <v>79</v>
      </c>
      <c r="AH240" s="24">
        <v>157</v>
      </c>
      <c r="AI240" s="24">
        <v>79</v>
      </c>
      <c r="AJ240" s="24">
        <v>157</v>
      </c>
      <c r="AK240" s="24" t="s">
        <v>172</v>
      </c>
      <c r="AL240" s="24" t="s">
        <v>173</v>
      </c>
      <c r="AM240" s="24"/>
      <c r="AP240" s="198"/>
      <c r="AQ240" s="198"/>
      <c r="AR240" s="198"/>
      <c r="AS240" s="198"/>
    </row>
    <row r="241" s="158" customFormat="1" ht="106" customHeight="1" spans="1:45">
      <c r="A241" s="24" t="s">
        <v>139</v>
      </c>
      <c r="B241" s="23" t="s">
        <v>541</v>
      </c>
      <c r="C241" s="24">
        <v>10190150043</v>
      </c>
      <c r="D241" s="24" t="s">
        <v>578</v>
      </c>
      <c r="E241" s="35" t="s">
        <v>588</v>
      </c>
      <c r="F241" s="33" t="s">
        <v>149</v>
      </c>
      <c r="G241" s="24" t="s">
        <v>228</v>
      </c>
      <c r="H241" s="23">
        <v>2019</v>
      </c>
      <c r="I241" s="46" t="s">
        <v>144</v>
      </c>
      <c r="J241" s="24" t="s">
        <v>160</v>
      </c>
      <c r="K241" s="23">
        <v>13772379199</v>
      </c>
      <c r="L241" s="181">
        <v>15.5</v>
      </c>
      <c r="M241" s="181"/>
      <c r="N241" s="181"/>
      <c r="O241" s="181"/>
      <c r="P241" s="181"/>
      <c r="Q241" s="181"/>
      <c r="R241" s="181">
        <v>15.5</v>
      </c>
      <c r="S241" s="90"/>
      <c r="T241" s="90"/>
      <c r="U241" s="90"/>
      <c r="V241" s="90"/>
      <c r="W241" s="90"/>
      <c r="X241" s="90"/>
      <c r="Y241" s="90"/>
      <c r="Z241" s="90"/>
      <c r="AA241" s="24" t="s">
        <v>135</v>
      </c>
      <c r="AB241" s="24" t="s">
        <v>116</v>
      </c>
      <c r="AC241" s="24" t="s">
        <v>116</v>
      </c>
      <c r="AD241" s="24" t="s">
        <v>116</v>
      </c>
      <c r="AE241" s="24" t="s">
        <v>116</v>
      </c>
      <c r="AF241" s="24" t="s">
        <v>136</v>
      </c>
      <c r="AG241" s="24">
        <v>79</v>
      </c>
      <c r="AH241" s="24">
        <v>157</v>
      </c>
      <c r="AI241" s="24">
        <v>79</v>
      </c>
      <c r="AJ241" s="24">
        <v>157</v>
      </c>
      <c r="AK241" s="24" t="s">
        <v>172</v>
      </c>
      <c r="AL241" s="24" t="s">
        <v>173</v>
      </c>
      <c r="AM241" s="24"/>
      <c r="AP241" s="198"/>
      <c r="AQ241" s="198"/>
      <c r="AR241" s="198"/>
      <c r="AS241" s="198"/>
    </row>
    <row r="242" s="158" customFormat="1" ht="106" customHeight="1" spans="1:45">
      <c r="A242" s="24" t="s">
        <v>139</v>
      </c>
      <c r="B242" s="23" t="s">
        <v>541</v>
      </c>
      <c r="C242" s="24">
        <v>10190150044</v>
      </c>
      <c r="D242" s="24" t="s">
        <v>578</v>
      </c>
      <c r="E242" s="35" t="s">
        <v>589</v>
      </c>
      <c r="F242" s="33" t="s">
        <v>143</v>
      </c>
      <c r="G242" s="24" t="s">
        <v>447</v>
      </c>
      <c r="H242" s="23">
        <v>2019</v>
      </c>
      <c r="I242" s="46" t="s">
        <v>144</v>
      </c>
      <c r="J242" s="25" t="s">
        <v>448</v>
      </c>
      <c r="K242" s="48">
        <v>13488387888</v>
      </c>
      <c r="L242" s="181">
        <v>23.63</v>
      </c>
      <c r="M242" s="181"/>
      <c r="N242" s="181"/>
      <c r="O242" s="181"/>
      <c r="P242" s="181"/>
      <c r="Q242" s="181"/>
      <c r="R242" s="181">
        <v>23.63</v>
      </c>
      <c r="S242" s="90"/>
      <c r="T242" s="90"/>
      <c r="U242" s="90"/>
      <c r="V242" s="90"/>
      <c r="W242" s="90"/>
      <c r="X242" s="90"/>
      <c r="Y242" s="90"/>
      <c r="Z242" s="90"/>
      <c r="AA242" s="24" t="s">
        <v>135</v>
      </c>
      <c r="AB242" s="24" t="s">
        <v>116</v>
      </c>
      <c r="AC242" s="24" t="s">
        <v>136</v>
      </c>
      <c r="AD242" s="24" t="s">
        <v>116</v>
      </c>
      <c r="AE242" s="24" t="s">
        <v>136</v>
      </c>
      <c r="AF242" s="24" t="s">
        <v>136</v>
      </c>
      <c r="AG242" s="24">
        <v>55</v>
      </c>
      <c r="AH242" s="24">
        <v>106</v>
      </c>
      <c r="AI242" s="24">
        <v>55</v>
      </c>
      <c r="AJ242" s="24">
        <v>106</v>
      </c>
      <c r="AK242" s="24" t="s">
        <v>172</v>
      </c>
      <c r="AL242" s="24" t="s">
        <v>173</v>
      </c>
      <c r="AM242" s="24"/>
      <c r="AP242" s="198"/>
      <c r="AQ242" s="198"/>
      <c r="AR242" s="198"/>
      <c r="AS242" s="198"/>
    </row>
    <row r="243" s="158" customFormat="1" ht="106" customHeight="1" spans="1:45">
      <c r="A243" s="24" t="s">
        <v>139</v>
      </c>
      <c r="B243" s="23" t="s">
        <v>541</v>
      </c>
      <c r="C243" s="24">
        <v>10190150045</v>
      </c>
      <c r="D243" s="24" t="s">
        <v>578</v>
      </c>
      <c r="E243" s="24" t="s">
        <v>590</v>
      </c>
      <c r="F243" s="24" t="s">
        <v>155</v>
      </c>
      <c r="G243" s="24" t="s">
        <v>235</v>
      </c>
      <c r="H243" s="23">
        <v>2019</v>
      </c>
      <c r="I243" s="24" t="s">
        <v>144</v>
      </c>
      <c r="J243" s="48" t="s">
        <v>236</v>
      </c>
      <c r="K243" s="48">
        <v>13572680369</v>
      </c>
      <c r="L243" s="181">
        <v>45</v>
      </c>
      <c r="M243" s="181">
        <v>45</v>
      </c>
      <c r="N243" s="181">
        <v>45</v>
      </c>
      <c r="O243" s="181"/>
      <c r="P243" s="181"/>
      <c r="Q243" s="181"/>
      <c r="R243" s="181"/>
      <c r="S243" s="90"/>
      <c r="T243" s="90"/>
      <c r="U243" s="90"/>
      <c r="V243" s="90"/>
      <c r="W243" s="90"/>
      <c r="X243" s="90"/>
      <c r="Y243" s="90"/>
      <c r="Z243" s="90"/>
      <c r="AA243" s="24" t="s">
        <v>135</v>
      </c>
      <c r="AB243" s="24" t="s">
        <v>116</v>
      </c>
      <c r="AC243" s="24" t="s">
        <v>116</v>
      </c>
      <c r="AD243" s="24" t="s">
        <v>116</v>
      </c>
      <c r="AE243" s="24" t="s">
        <v>116</v>
      </c>
      <c r="AF243" s="24" t="s">
        <v>136</v>
      </c>
      <c r="AG243" s="191">
        <v>88</v>
      </c>
      <c r="AH243" s="191">
        <v>177</v>
      </c>
      <c r="AI243" s="191">
        <v>88</v>
      </c>
      <c r="AJ243" s="191">
        <v>177</v>
      </c>
      <c r="AK243" s="24" t="s">
        <v>172</v>
      </c>
      <c r="AL243" s="24" t="s">
        <v>173</v>
      </c>
      <c r="AM243" s="24"/>
      <c r="AP243" s="198"/>
      <c r="AQ243" s="198"/>
      <c r="AR243" s="198"/>
      <c r="AS243" s="198"/>
    </row>
    <row r="244" s="158" customFormat="1" ht="106" customHeight="1" spans="1:45">
      <c r="A244" s="24" t="s">
        <v>139</v>
      </c>
      <c r="B244" s="23" t="s">
        <v>541</v>
      </c>
      <c r="C244" s="24">
        <v>10190150046</v>
      </c>
      <c r="D244" s="24" t="s">
        <v>578</v>
      </c>
      <c r="E244" s="24" t="s">
        <v>591</v>
      </c>
      <c r="F244" s="24" t="s">
        <v>155</v>
      </c>
      <c r="G244" s="24" t="s">
        <v>308</v>
      </c>
      <c r="H244" s="23">
        <v>2019</v>
      </c>
      <c r="I244" s="24" t="s">
        <v>144</v>
      </c>
      <c r="J244" s="48" t="s">
        <v>309</v>
      </c>
      <c r="K244" s="48">
        <v>15929143733</v>
      </c>
      <c r="L244" s="181">
        <v>88.87</v>
      </c>
      <c r="M244" s="181">
        <v>88.87</v>
      </c>
      <c r="N244" s="181">
        <v>88.87</v>
      </c>
      <c r="O244" s="181"/>
      <c r="P244" s="181"/>
      <c r="Q244" s="181"/>
      <c r="R244" s="181"/>
      <c r="S244" s="90"/>
      <c r="T244" s="90"/>
      <c r="U244" s="90"/>
      <c r="V244" s="90"/>
      <c r="W244" s="90"/>
      <c r="X244" s="90"/>
      <c r="Y244" s="90"/>
      <c r="Z244" s="90"/>
      <c r="AA244" s="24" t="s">
        <v>135</v>
      </c>
      <c r="AB244" s="24" t="s">
        <v>116</v>
      </c>
      <c r="AC244" s="24" t="s">
        <v>116</v>
      </c>
      <c r="AD244" s="24" t="s">
        <v>116</v>
      </c>
      <c r="AE244" s="24" t="s">
        <v>116</v>
      </c>
      <c r="AF244" s="24" t="s">
        <v>136</v>
      </c>
      <c r="AG244" s="191">
        <v>45</v>
      </c>
      <c r="AH244" s="191">
        <v>99</v>
      </c>
      <c r="AI244" s="191">
        <v>45</v>
      </c>
      <c r="AJ244" s="191">
        <v>99</v>
      </c>
      <c r="AK244" s="24" t="s">
        <v>172</v>
      </c>
      <c r="AL244" s="24" t="s">
        <v>173</v>
      </c>
      <c r="AM244" s="24"/>
      <c r="AP244" s="198"/>
      <c r="AQ244" s="198"/>
      <c r="AR244" s="198"/>
      <c r="AS244" s="198"/>
    </row>
    <row r="245" s="158" customFormat="1" ht="120" customHeight="1" spans="1:45">
      <c r="A245" s="24" t="s">
        <v>139</v>
      </c>
      <c r="B245" s="23" t="s">
        <v>541</v>
      </c>
      <c r="C245" s="24">
        <v>10190150047</v>
      </c>
      <c r="D245" s="24" t="s">
        <v>578</v>
      </c>
      <c r="E245" s="24" t="s">
        <v>592</v>
      </c>
      <c r="F245" s="24" t="s">
        <v>155</v>
      </c>
      <c r="G245" s="24" t="s">
        <v>232</v>
      </c>
      <c r="H245" s="23">
        <v>2019</v>
      </c>
      <c r="I245" s="24" t="s">
        <v>144</v>
      </c>
      <c r="J245" s="48" t="s">
        <v>233</v>
      </c>
      <c r="K245" s="48">
        <v>18091249277</v>
      </c>
      <c r="L245" s="181">
        <v>195.89</v>
      </c>
      <c r="M245" s="181">
        <v>195.89</v>
      </c>
      <c r="N245" s="181">
        <v>195.89</v>
      </c>
      <c r="O245" s="181"/>
      <c r="P245" s="181"/>
      <c r="Q245" s="181"/>
      <c r="R245" s="181"/>
      <c r="S245" s="90"/>
      <c r="T245" s="90"/>
      <c r="U245" s="90"/>
      <c r="V245" s="90"/>
      <c r="W245" s="90"/>
      <c r="X245" s="90"/>
      <c r="Y245" s="90"/>
      <c r="Z245" s="90"/>
      <c r="AA245" s="24" t="s">
        <v>135</v>
      </c>
      <c r="AB245" s="24" t="s">
        <v>116</v>
      </c>
      <c r="AC245" s="24" t="s">
        <v>116</v>
      </c>
      <c r="AD245" s="24" t="s">
        <v>116</v>
      </c>
      <c r="AE245" s="24" t="s">
        <v>116</v>
      </c>
      <c r="AF245" s="24" t="s">
        <v>136</v>
      </c>
      <c r="AG245" s="191">
        <v>40</v>
      </c>
      <c r="AH245" s="191">
        <v>68</v>
      </c>
      <c r="AI245" s="191">
        <v>40</v>
      </c>
      <c r="AJ245" s="191">
        <v>68</v>
      </c>
      <c r="AK245" s="24" t="s">
        <v>172</v>
      </c>
      <c r="AL245" s="24" t="s">
        <v>173</v>
      </c>
      <c r="AM245" s="24"/>
      <c r="AP245" s="198"/>
      <c r="AQ245" s="198"/>
      <c r="AR245" s="198"/>
      <c r="AS245" s="198"/>
    </row>
    <row r="246" s="158" customFormat="1" ht="106" customHeight="1" spans="1:45">
      <c r="A246" s="24" t="s">
        <v>139</v>
      </c>
      <c r="B246" s="23" t="s">
        <v>541</v>
      </c>
      <c r="C246" s="24">
        <v>10190150048</v>
      </c>
      <c r="D246" s="24" t="s">
        <v>578</v>
      </c>
      <c r="E246" s="24" t="s">
        <v>593</v>
      </c>
      <c r="F246" s="24" t="s">
        <v>155</v>
      </c>
      <c r="G246" s="24" t="s">
        <v>232</v>
      </c>
      <c r="H246" s="23">
        <v>2019</v>
      </c>
      <c r="I246" s="24" t="s">
        <v>144</v>
      </c>
      <c r="J246" s="48" t="s">
        <v>233</v>
      </c>
      <c r="K246" s="48">
        <v>18091249277</v>
      </c>
      <c r="L246" s="181">
        <v>21.16</v>
      </c>
      <c r="M246" s="181"/>
      <c r="N246" s="181"/>
      <c r="O246" s="181"/>
      <c r="P246" s="181"/>
      <c r="Q246" s="181"/>
      <c r="R246" s="181">
        <v>21.16</v>
      </c>
      <c r="S246" s="90"/>
      <c r="T246" s="90"/>
      <c r="U246" s="90"/>
      <c r="V246" s="90"/>
      <c r="W246" s="90"/>
      <c r="X246" s="90"/>
      <c r="Y246" s="90"/>
      <c r="Z246" s="90"/>
      <c r="AA246" s="24" t="s">
        <v>135</v>
      </c>
      <c r="AB246" s="24" t="s">
        <v>116</v>
      </c>
      <c r="AC246" s="24" t="s">
        <v>116</v>
      </c>
      <c r="AD246" s="24" t="s">
        <v>116</v>
      </c>
      <c r="AE246" s="24" t="s">
        <v>116</v>
      </c>
      <c r="AF246" s="24" t="s">
        <v>136</v>
      </c>
      <c r="AG246" s="191">
        <v>40</v>
      </c>
      <c r="AH246" s="191">
        <v>68</v>
      </c>
      <c r="AI246" s="191">
        <v>40</v>
      </c>
      <c r="AJ246" s="191">
        <v>68</v>
      </c>
      <c r="AK246" s="24" t="s">
        <v>172</v>
      </c>
      <c r="AL246" s="24" t="s">
        <v>173</v>
      </c>
      <c r="AM246" s="24"/>
      <c r="AP246" s="198"/>
      <c r="AQ246" s="198"/>
      <c r="AR246" s="198"/>
      <c r="AS246" s="198"/>
    </row>
    <row r="247" s="158" customFormat="1" ht="106" customHeight="1" spans="1:45">
      <c r="A247" s="24" t="s">
        <v>139</v>
      </c>
      <c r="B247" s="23" t="s">
        <v>541</v>
      </c>
      <c r="C247" s="24">
        <v>10190150049</v>
      </c>
      <c r="D247" s="24" t="s">
        <v>578</v>
      </c>
      <c r="E247" s="24" t="s">
        <v>594</v>
      </c>
      <c r="F247" s="24" t="s">
        <v>155</v>
      </c>
      <c r="G247" s="24" t="s">
        <v>317</v>
      </c>
      <c r="H247" s="23">
        <v>2019</v>
      </c>
      <c r="I247" s="24" t="s">
        <v>144</v>
      </c>
      <c r="J247" s="48" t="s">
        <v>318</v>
      </c>
      <c r="K247" s="48">
        <v>13209128877</v>
      </c>
      <c r="L247" s="181">
        <v>53</v>
      </c>
      <c r="M247" s="181"/>
      <c r="N247" s="181"/>
      <c r="O247" s="181"/>
      <c r="P247" s="181"/>
      <c r="Q247" s="181"/>
      <c r="R247" s="181">
        <v>53</v>
      </c>
      <c r="S247" s="90"/>
      <c r="T247" s="90"/>
      <c r="U247" s="90"/>
      <c r="V247" s="90"/>
      <c r="W247" s="90"/>
      <c r="X247" s="90"/>
      <c r="Y247" s="90"/>
      <c r="Z247" s="90"/>
      <c r="AA247" s="24" t="s">
        <v>135</v>
      </c>
      <c r="AB247" s="24" t="s">
        <v>116</v>
      </c>
      <c r="AC247" s="24" t="s">
        <v>116</v>
      </c>
      <c r="AD247" s="24" t="s">
        <v>116</v>
      </c>
      <c r="AE247" s="24" t="s">
        <v>116</v>
      </c>
      <c r="AF247" s="24" t="s">
        <v>136</v>
      </c>
      <c r="AG247" s="191">
        <v>79</v>
      </c>
      <c r="AH247" s="191">
        <v>192</v>
      </c>
      <c r="AI247" s="191">
        <v>79</v>
      </c>
      <c r="AJ247" s="191">
        <v>192</v>
      </c>
      <c r="AK247" s="24" t="s">
        <v>172</v>
      </c>
      <c r="AL247" s="24" t="s">
        <v>173</v>
      </c>
      <c r="AM247" s="24"/>
      <c r="AP247" s="198"/>
      <c r="AQ247" s="198"/>
      <c r="AR247" s="198"/>
      <c r="AS247" s="198"/>
    </row>
    <row r="248" s="158" customFormat="1" ht="118" customHeight="1" spans="1:45">
      <c r="A248" s="24" t="s">
        <v>139</v>
      </c>
      <c r="B248" s="23" t="s">
        <v>541</v>
      </c>
      <c r="C248" s="24">
        <v>10190150050</v>
      </c>
      <c r="D248" s="24" t="s">
        <v>578</v>
      </c>
      <c r="E248" s="24" t="s">
        <v>595</v>
      </c>
      <c r="F248" s="24" t="s">
        <v>155</v>
      </c>
      <c r="G248" s="24" t="s">
        <v>303</v>
      </c>
      <c r="H248" s="23">
        <v>2019</v>
      </c>
      <c r="I248" s="24" t="s">
        <v>144</v>
      </c>
      <c r="J248" s="48" t="s">
        <v>304</v>
      </c>
      <c r="K248" s="48">
        <v>18710525252</v>
      </c>
      <c r="L248" s="181">
        <v>90</v>
      </c>
      <c r="M248" s="181">
        <v>90</v>
      </c>
      <c r="N248" s="181">
        <v>90</v>
      </c>
      <c r="O248" s="181"/>
      <c r="P248" s="181"/>
      <c r="Q248" s="181"/>
      <c r="R248" s="181"/>
      <c r="S248" s="90"/>
      <c r="T248" s="90"/>
      <c r="U248" s="90"/>
      <c r="V248" s="90"/>
      <c r="W248" s="90"/>
      <c r="X248" s="90"/>
      <c r="Y248" s="90"/>
      <c r="Z248" s="90"/>
      <c r="AA248" s="24" t="s">
        <v>135</v>
      </c>
      <c r="AB248" s="24" t="s">
        <v>116</v>
      </c>
      <c r="AC248" s="24" t="s">
        <v>116</v>
      </c>
      <c r="AD248" s="24" t="s">
        <v>116</v>
      </c>
      <c r="AE248" s="24" t="s">
        <v>116</v>
      </c>
      <c r="AF248" s="24" t="s">
        <v>136</v>
      </c>
      <c r="AG248" s="191">
        <v>78</v>
      </c>
      <c r="AH248" s="191">
        <v>161</v>
      </c>
      <c r="AI248" s="191">
        <v>78</v>
      </c>
      <c r="AJ248" s="191">
        <v>161</v>
      </c>
      <c r="AK248" s="24" t="s">
        <v>172</v>
      </c>
      <c r="AL248" s="24" t="s">
        <v>173</v>
      </c>
      <c r="AM248" s="24"/>
      <c r="AP248" s="198"/>
      <c r="AQ248" s="198"/>
      <c r="AR248" s="198"/>
      <c r="AS248" s="198"/>
    </row>
    <row r="249" s="158" customFormat="1" ht="106" customHeight="1" spans="1:45">
      <c r="A249" s="24" t="s">
        <v>139</v>
      </c>
      <c r="B249" s="23" t="s">
        <v>541</v>
      </c>
      <c r="C249" s="24">
        <v>10190150051</v>
      </c>
      <c r="D249" s="24" t="s">
        <v>578</v>
      </c>
      <c r="E249" s="24" t="s">
        <v>596</v>
      </c>
      <c r="F249" s="24" t="s">
        <v>157</v>
      </c>
      <c r="G249" s="24" t="s">
        <v>338</v>
      </c>
      <c r="H249" s="23">
        <v>2019</v>
      </c>
      <c r="I249" s="24" t="s">
        <v>144</v>
      </c>
      <c r="J249" s="24" t="s">
        <v>339</v>
      </c>
      <c r="K249" s="23">
        <v>18091267888</v>
      </c>
      <c r="L249" s="181">
        <v>60</v>
      </c>
      <c r="M249" s="181"/>
      <c r="N249" s="181"/>
      <c r="O249" s="181"/>
      <c r="P249" s="181"/>
      <c r="Q249" s="181"/>
      <c r="R249" s="181">
        <v>60</v>
      </c>
      <c r="S249" s="90"/>
      <c r="T249" s="90"/>
      <c r="U249" s="90"/>
      <c r="V249" s="90"/>
      <c r="W249" s="90"/>
      <c r="X249" s="90"/>
      <c r="Y249" s="90"/>
      <c r="Z249" s="90"/>
      <c r="AA249" s="24" t="s">
        <v>135</v>
      </c>
      <c r="AB249" s="24" t="s">
        <v>116</v>
      </c>
      <c r="AC249" s="24" t="s">
        <v>116</v>
      </c>
      <c r="AD249" s="24" t="s">
        <v>116</v>
      </c>
      <c r="AE249" s="24" t="s">
        <v>116</v>
      </c>
      <c r="AF249" s="24" t="s">
        <v>136</v>
      </c>
      <c r="AG249" s="191">
        <v>106</v>
      </c>
      <c r="AH249" s="191">
        <v>233</v>
      </c>
      <c r="AI249" s="191">
        <v>106</v>
      </c>
      <c r="AJ249" s="191">
        <v>233</v>
      </c>
      <c r="AK249" s="24" t="s">
        <v>172</v>
      </c>
      <c r="AL249" s="24" t="s">
        <v>173</v>
      </c>
      <c r="AM249" s="24"/>
      <c r="AP249" s="198"/>
      <c r="AQ249" s="198"/>
      <c r="AR249" s="198"/>
      <c r="AS249" s="198"/>
    </row>
    <row r="250" s="158" customFormat="1" ht="106" customHeight="1" spans="1:45">
      <c r="A250" s="24" t="s">
        <v>139</v>
      </c>
      <c r="B250" s="23" t="s">
        <v>541</v>
      </c>
      <c r="C250" s="24">
        <v>10190150052</v>
      </c>
      <c r="D250" s="62" t="s">
        <v>597</v>
      </c>
      <c r="E250" s="35" t="s">
        <v>598</v>
      </c>
      <c r="F250" s="60" t="s">
        <v>149</v>
      </c>
      <c r="G250" s="24" t="s">
        <v>443</v>
      </c>
      <c r="H250" s="23">
        <v>2019</v>
      </c>
      <c r="I250" s="24" t="s">
        <v>163</v>
      </c>
      <c r="J250" s="24" t="s">
        <v>164</v>
      </c>
      <c r="K250" s="23" t="s">
        <v>167</v>
      </c>
      <c r="L250" s="184">
        <v>85</v>
      </c>
      <c r="M250" s="184">
        <v>85</v>
      </c>
      <c r="N250" s="181"/>
      <c r="O250" s="181"/>
      <c r="P250" s="184">
        <v>85</v>
      </c>
      <c r="Q250" s="181"/>
      <c r="R250" s="181"/>
      <c r="S250" s="90"/>
      <c r="T250" s="90"/>
      <c r="U250" s="90"/>
      <c r="V250" s="90"/>
      <c r="W250" s="90"/>
      <c r="X250" s="90"/>
      <c r="Y250" s="90"/>
      <c r="Z250" s="90"/>
      <c r="AA250" s="24" t="s">
        <v>135</v>
      </c>
      <c r="AB250" s="24" t="s">
        <v>116</v>
      </c>
      <c r="AC250" s="24" t="s">
        <v>116</v>
      </c>
      <c r="AD250" s="24" t="s">
        <v>116</v>
      </c>
      <c r="AE250" s="24" t="s">
        <v>116</v>
      </c>
      <c r="AF250" s="24" t="s">
        <v>136</v>
      </c>
      <c r="AG250" s="27">
        <v>65</v>
      </c>
      <c r="AH250" s="27">
        <v>135</v>
      </c>
      <c r="AI250" s="27">
        <v>195</v>
      </c>
      <c r="AJ250" s="27">
        <v>462</v>
      </c>
      <c r="AK250" s="62" t="s">
        <v>599</v>
      </c>
      <c r="AL250" s="24" t="s">
        <v>600</v>
      </c>
      <c r="AM250" s="24"/>
      <c r="AP250" s="198"/>
      <c r="AQ250" s="198"/>
      <c r="AR250" s="198"/>
      <c r="AS250" s="198"/>
    </row>
    <row r="251" s="158" customFormat="1" ht="106" customHeight="1" spans="1:45">
      <c r="A251" s="24" t="s">
        <v>139</v>
      </c>
      <c r="B251" s="23" t="s">
        <v>541</v>
      </c>
      <c r="C251" s="24">
        <v>10190150053</v>
      </c>
      <c r="D251" s="62" t="s">
        <v>597</v>
      </c>
      <c r="E251" s="35" t="s">
        <v>601</v>
      </c>
      <c r="F251" s="60" t="s">
        <v>149</v>
      </c>
      <c r="G251" s="24" t="s">
        <v>362</v>
      </c>
      <c r="H251" s="23">
        <v>2019</v>
      </c>
      <c r="I251" s="24" t="s">
        <v>163</v>
      </c>
      <c r="J251" s="24" t="s">
        <v>164</v>
      </c>
      <c r="K251" s="23" t="s">
        <v>167</v>
      </c>
      <c r="L251" s="184">
        <v>25</v>
      </c>
      <c r="M251" s="184"/>
      <c r="N251" s="181"/>
      <c r="O251" s="181"/>
      <c r="P251" s="181"/>
      <c r="Q251" s="181"/>
      <c r="R251" s="184">
        <v>25</v>
      </c>
      <c r="S251" s="90"/>
      <c r="T251" s="90"/>
      <c r="U251" s="90"/>
      <c r="V251" s="90"/>
      <c r="W251" s="90"/>
      <c r="X251" s="90"/>
      <c r="Y251" s="90"/>
      <c r="Z251" s="90"/>
      <c r="AA251" s="24" t="s">
        <v>135</v>
      </c>
      <c r="AB251" s="24" t="s">
        <v>116</v>
      </c>
      <c r="AC251" s="24" t="s">
        <v>116</v>
      </c>
      <c r="AD251" s="24" t="s">
        <v>116</v>
      </c>
      <c r="AE251" s="24" t="s">
        <v>116</v>
      </c>
      <c r="AF251" s="24" t="s">
        <v>136</v>
      </c>
      <c r="AG251" s="27">
        <v>67</v>
      </c>
      <c r="AH251" s="27">
        <v>139</v>
      </c>
      <c r="AI251" s="27">
        <v>201</v>
      </c>
      <c r="AJ251" s="27">
        <v>471</v>
      </c>
      <c r="AK251" s="62" t="s">
        <v>599</v>
      </c>
      <c r="AL251" s="24" t="s">
        <v>600</v>
      </c>
      <c r="AM251" s="24"/>
      <c r="AP251" s="198"/>
      <c r="AQ251" s="198"/>
      <c r="AR251" s="198"/>
      <c r="AS251" s="198"/>
    </row>
    <row r="252" s="158" customFormat="1" ht="106" customHeight="1" spans="1:45">
      <c r="A252" s="24" t="s">
        <v>139</v>
      </c>
      <c r="B252" s="23" t="s">
        <v>541</v>
      </c>
      <c r="C252" s="24">
        <v>10190150054</v>
      </c>
      <c r="D252" s="62" t="s">
        <v>597</v>
      </c>
      <c r="E252" s="59" t="s">
        <v>602</v>
      </c>
      <c r="F252" s="60" t="s">
        <v>143</v>
      </c>
      <c r="G252" s="24" t="s">
        <v>371</v>
      </c>
      <c r="H252" s="23">
        <v>2019</v>
      </c>
      <c r="I252" s="24" t="s">
        <v>163</v>
      </c>
      <c r="J252" s="24" t="s">
        <v>164</v>
      </c>
      <c r="K252" s="23" t="s">
        <v>167</v>
      </c>
      <c r="L252" s="184">
        <v>90</v>
      </c>
      <c r="M252" s="184">
        <v>90</v>
      </c>
      <c r="N252" s="181"/>
      <c r="O252" s="181"/>
      <c r="P252" s="184">
        <v>90</v>
      </c>
      <c r="Q252" s="181"/>
      <c r="R252" s="181"/>
      <c r="S252" s="90"/>
      <c r="T252" s="90"/>
      <c r="U252" s="90"/>
      <c r="V252" s="90"/>
      <c r="W252" s="90"/>
      <c r="X252" s="90"/>
      <c r="Y252" s="90"/>
      <c r="Z252" s="90"/>
      <c r="AA252" s="24" t="s">
        <v>135</v>
      </c>
      <c r="AB252" s="24" t="s">
        <v>116</v>
      </c>
      <c r="AC252" s="24" t="s">
        <v>116</v>
      </c>
      <c r="AD252" s="24" t="s">
        <v>116</v>
      </c>
      <c r="AE252" s="24" t="s">
        <v>116</v>
      </c>
      <c r="AF252" s="24" t="s">
        <v>136</v>
      </c>
      <c r="AG252" s="27">
        <v>58</v>
      </c>
      <c r="AH252" s="27">
        <v>119</v>
      </c>
      <c r="AI252" s="27">
        <v>174</v>
      </c>
      <c r="AJ252" s="27">
        <v>403</v>
      </c>
      <c r="AK252" s="62" t="s">
        <v>599</v>
      </c>
      <c r="AL252" s="24" t="s">
        <v>600</v>
      </c>
      <c r="AM252" s="24"/>
      <c r="AP252" s="198"/>
      <c r="AQ252" s="198"/>
      <c r="AR252" s="198"/>
      <c r="AS252" s="198"/>
    </row>
    <row r="253" s="158" customFormat="1" ht="106" customHeight="1" spans="1:45">
      <c r="A253" s="24" t="s">
        <v>139</v>
      </c>
      <c r="B253" s="23" t="s">
        <v>541</v>
      </c>
      <c r="C253" s="24">
        <v>10190150055</v>
      </c>
      <c r="D253" s="62" t="s">
        <v>597</v>
      </c>
      <c r="E253" s="59" t="s">
        <v>603</v>
      </c>
      <c r="F253" s="60" t="s">
        <v>143</v>
      </c>
      <c r="G253" s="24" t="s">
        <v>374</v>
      </c>
      <c r="H253" s="23">
        <v>2019</v>
      </c>
      <c r="I253" s="24" t="s">
        <v>163</v>
      </c>
      <c r="J253" s="24" t="s">
        <v>164</v>
      </c>
      <c r="K253" s="23" t="s">
        <v>167</v>
      </c>
      <c r="L253" s="184">
        <v>74.5</v>
      </c>
      <c r="M253" s="181"/>
      <c r="N253" s="181"/>
      <c r="O253" s="181"/>
      <c r="P253" s="184"/>
      <c r="Q253" s="181"/>
      <c r="R253" s="184">
        <v>74.5</v>
      </c>
      <c r="S253" s="90"/>
      <c r="T253" s="90"/>
      <c r="U253" s="90"/>
      <c r="V253" s="90"/>
      <c r="W253" s="90"/>
      <c r="X253" s="90"/>
      <c r="Y253" s="90"/>
      <c r="Z253" s="90"/>
      <c r="AA253" s="24" t="s">
        <v>135</v>
      </c>
      <c r="AB253" s="24" t="s">
        <v>116</v>
      </c>
      <c r="AC253" s="24" t="s">
        <v>116</v>
      </c>
      <c r="AD253" s="24" t="s">
        <v>116</v>
      </c>
      <c r="AE253" s="24" t="s">
        <v>116</v>
      </c>
      <c r="AF253" s="24" t="s">
        <v>136</v>
      </c>
      <c r="AG253" s="27">
        <v>64</v>
      </c>
      <c r="AH253" s="27">
        <v>127</v>
      </c>
      <c r="AI253" s="27">
        <v>182</v>
      </c>
      <c r="AJ253" s="27">
        <v>318</v>
      </c>
      <c r="AK253" s="62" t="s">
        <v>599</v>
      </c>
      <c r="AL253" s="24" t="s">
        <v>600</v>
      </c>
      <c r="AM253" s="24"/>
      <c r="AP253" s="198"/>
      <c r="AQ253" s="198"/>
      <c r="AR253" s="198"/>
      <c r="AS253" s="198"/>
    </row>
    <row r="254" s="158" customFormat="1" ht="106" customHeight="1" spans="1:45">
      <c r="A254" s="24" t="s">
        <v>139</v>
      </c>
      <c r="B254" s="23" t="s">
        <v>541</v>
      </c>
      <c r="C254" s="24">
        <v>10190150056</v>
      </c>
      <c r="D254" s="62" t="s">
        <v>597</v>
      </c>
      <c r="E254" s="59" t="s">
        <v>604</v>
      </c>
      <c r="F254" s="60" t="s">
        <v>143</v>
      </c>
      <c r="G254" s="24" t="s">
        <v>300</v>
      </c>
      <c r="H254" s="23">
        <v>2019</v>
      </c>
      <c r="I254" s="24" t="s">
        <v>163</v>
      </c>
      <c r="J254" s="24" t="s">
        <v>164</v>
      </c>
      <c r="K254" s="23" t="s">
        <v>167</v>
      </c>
      <c r="L254" s="184">
        <v>25</v>
      </c>
      <c r="M254" s="184"/>
      <c r="N254" s="181"/>
      <c r="O254" s="181"/>
      <c r="P254" s="184"/>
      <c r="Q254" s="181"/>
      <c r="R254" s="184">
        <v>25</v>
      </c>
      <c r="S254" s="90"/>
      <c r="T254" s="90"/>
      <c r="U254" s="90"/>
      <c r="V254" s="90"/>
      <c r="W254" s="90"/>
      <c r="X254" s="90"/>
      <c r="Y254" s="90"/>
      <c r="Z254" s="90"/>
      <c r="AA254" s="24" t="s">
        <v>135</v>
      </c>
      <c r="AB254" s="24" t="s">
        <v>116</v>
      </c>
      <c r="AC254" s="24" t="s">
        <v>116</v>
      </c>
      <c r="AD254" s="24" t="s">
        <v>116</v>
      </c>
      <c r="AE254" s="24" t="s">
        <v>116</v>
      </c>
      <c r="AF254" s="24" t="s">
        <v>136</v>
      </c>
      <c r="AG254" s="27">
        <v>102</v>
      </c>
      <c r="AH254" s="27">
        <v>219</v>
      </c>
      <c r="AI254" s="27">
        <v>299</v>
      </c>
      <c r="AJ254" s="27">
        <v>567</v>
      </c>
      <c r="AK254" s="62" t="s">
        <v>599</v>
      </c>
      <c r="AL254" s="24" t="s">
        <v>600</v>
      </c>
      <c r="AM254" s="24"/>
      <c r="AP254" s="198"/>
      <c r="AQ254" s="198"/>
      <c r="AR254" s="198"/>
      <c r="AS254" s="198"/>
    </row>
    <row r="255" s="158" customFormat="1" ht="106" customHeight="1" spans="1:45">
      <c r="A255" s="24" t="s">
        <v>139</v>
      </c>
      <c r="B255" s="23" t="s">
        <v>541</v>
      </c>
      <c r="C255" s="24">
        <v>10190150057</v>
      </c>
      <c r="D255" s="62" t="s">
        <v>597</v>
      </c>
      <c r="E255" s="59" t="s">
        <v>605</v>
      </c>
      <c r="F255" s="60" t="s">
        <v>143</v>
      </c>
      <c r="G255" s="24" t="s">
        <v>369</v>
      </c>
      <c r="H255" s="23">
        <v>2019</v>
      </c>
      <c r="I255" s="24" t="s">
        <v>163</v>
      </c>
      <c r="J255" s="24" t="s">
        <v>164</v>
      </c>
      <c r="K255" s="23" t="s">
        <v>167</v>
      </c>
      <c r="L255" s="184">
        <v>14.5</v>
      </c>
      <c r="M255" s="184"/>
      <c r="N255" s="181"/>
      <c r="O255" s="181"/>
      <c r="P255" s="184"/>
      <c r="Q255" s="181"/>
      <c r="R255" s="181">
        <v>14.5</v>
      </c>
      <c r="S255" s="90"/>
      <c r="T255" s="90"/>
      <c r="U255" s="90"/>
      <c r="V255" s="90"/>
      <c r="W255" s="90"/>
      <c r="X255" s="90"/>
      <c r="Y255" s="90"/>
      <c r="Z255" s="90"/>
      <c r="AA255" s="24" t="s">
        <v>135</v>
      </c>
      <c r="AB255" s="24" t="s">
        <v>116</v>
      </c>
      <c r="AC255" s="24" t="s">
        <v>116</v>
      </c>
      <c r="AD255" s="24" t="s">
        <v>116</v>
      </c>
      <c r="AE255" s="24" t="s">
        <v>116</v>
      </c>
      <c r="AF255" s="24" t="s">
        <v>136</v>
      </c>
      <c r="AG255" s="27">
        <v>97</v>
      </c>
      <c r="AH255" s="27">
        <v>193</v>
      </c>
      <c r="AI255" s="27">
        <v>291</v>
      </c>
      <c r="AJ255" s="27">
        <v>479</v>
      </c>
      <c r="AK255" s="62" t="s">
        <v>599</v>
      </c>
      <c r="AL255" s="24" t="s">
        <v>600</v>
      </c>
      <c r="AM255" s="24"/>
      <c r="AP255" s="198"/>
      <c r="AQ255" s="198"/>
      <c r="AR255" s="198"/>
      <c r="AS255" s="198"/>
    </row>
    <row r="256" s="158" customFormat="1" ht="106" customHeight="1" spans="1:45">
      <c r="A256" s="24" t="s">
        <v>139</v>
      </c>
      <c r="B256" s="23" t="s">
        <v>541</v>
      </c>
      <c r="C256" s="24">
        <v>10190150058</v>
      </c>
      <c r="D256" s="62" t="s">
        <v>597</v>
      </c>
      <c r="E256" s="59" t="s">
        <v>606</v>
      </c>
      <c r="F256" s="60" t="s">
        <v>143</v>
      </c>
      <c r="G256" s="24" t="s">
        <v>367</v>
      </c>
      <c r="H256" s="23">
        <v>2019</v>
      </c>
      <c r="I256" s="24" t="s">
        <v>163</v>
      </c>
      <c r="J256" s="24" t="s">
        <v>164</v>
      </c>
      <c r="K256" s="23" t="s">
        <v>167</v>
      </c>
      <c r="L256" s="184">
        <v>46.1</v>
      </c>
      <c r="M256" s="181"/>
      <c r="N256" s="181"/>
      <c r="O256" s="181"/>
      <c r="P256" s="184"/>
      <c r="Q256" s="181"/>
      <c r="R256" s="184">
        <v>46.1</v>
      </c>
      <c r="S256" s="90"/>
      <c r="T256" s="90"/>
      <c r="U256" s="90"/>
      <c r="V256" s="90"/>
      <c r="W256" s="90"/>
      <c r="X256" s="90"/>
      <c r="Y256" s="90"/>
      <c r="Z256" s="90"/>
      <c r="AA256" s="24" t="s">
        <v>135</v>
      </c>
      <c r="AB256" s="24" t="s">
        <v>116</v>
      </c>
      <c r="AC256" s="24" t="s">
        <v>116</v>
      </c>
      <c r="AD256" s="24" t="s">
        <v>116</v>
      </c>
      <c r="AE256" s="24" t="s">
        <v>116</v>
      </c>
      <c r="AF256" s="24" t="s">
        <v>136</v>
      </c>
      <c r="AG256" s="27">
        <v>18</v>
      </c>
      <c r="AH256" s="27">
        <v>38</v>
      </c>
      <c r="AI256" s="27">
        <v>109</v>
      </c>
      <c r="AJ256" s="27">
        <v>241</v>
      </c>
      <c r="AK256" s="62" t="s">
        <v>599</v>
      </c>
      <c r="AL256" s="24" t="s">
        <v>600</v>
      </c>
      <c r="AM256" s="24"/>
      <c r="AP256" s="198"/>
      <c r="AQ256" s="198"/>
      <c r="AR256" s="198"/>
      <c r="AS256" s="198"/>
    </row>
    <row r="257" s="158" customFormat="1" ht="106" customHeight="1" spans="1:45">
      <c r="A257" s="24" t="s">
        <v>139</v>
      </c>
      <c r="B257" s="23" t="s">
        <v>541</v>
      </c>
      <c r="C257" s="24">
        <v>10190150059</v>
      </c>
      <c r="D257" s="62" t="s">
        <v>597</v>
      </c>
      <c r="E257" s="59" t="s">
        <v>607</v>
      </c>
      <c r="F257" s="60" t="s">
        <v>155</v>
      </c>
      <c r="G257" s="24" t="s">
        <v>375</v>
      </c>
      <c r="H257" s="23">
        <v>2019</v>
      </c>
      <c r="I257" s="24" t="s">
        <v>163</v>
      </c>
      <c r="J257" s="24" t="s">
        <v>164</v>
      </c>
      <c r="K257" s="23" t="s">
        <v>167</v>
      </c>
      <c r="L257" s="184">
        <v>40</v>
      </c>
      <c r="M257" s="184"/>
      <c r="N257" s="181"/>
      <c r="O257" s="181"/>
      <c r="P257" s="181"/>
      <c r="Q257" s="181"/>
      <c r="R257" s="184">
        <v>40</v>
      </c>
      <c r="S257" s="90"/>
      <c r="T257" s="90"/>
      <c r="U257" s="90"/>
      <c r="V257" s="90"/>
      <c r="W257" s="90"/>
      <c r="X257" s="90"/>
      <c r="Y257" s="90"/>
      <c r="Z257" s="90"/>
      <c r="AA257" s="24" t="s">
        <v>135</v>
      </c>
      <c r="AB257" s="24" t="s">
        <v>116</v>
      </c>
      <c r="AC257" s="24" t="s">
        <v>116</v>
      </c>
      <c r="AD257" s="24" t="s">
        <v>116</v>
      </c>
      <c r="AE257" s="24" t="s">
        <v>116</v>
      </c>
      <c r="AF257" s="24" t="s">
        <v>136</v>
      </c>
      <c r="AG257" s="27">
        <v>45</v>
      </c>
      <c r="AH257" s="27">
        <v>92</v>
      </c>
      <c r="AI257" s="27">
        <v>105</v>
      </c>
      <c r="AJ257" s="27">
        <v>267</v>
      </c>
      <c r="AK257" s="62" t="s">
        <v>599</v>
      </c>
      <c r="AL257" s="24" t="s">
        <v>600</v>
      </c>
      <c r="AM257" s="24"/>
      <c r="AP257" s="198"/>
      <c r="AQ257" s="198"/>
      <c r="AR257" s="198"/>
      <c r="AS257" s="198"/>
    </row>
    <row r="258" s="158" customFormat="1" ht="106" customHeight="1" spans="1:45">
      <c r="A258" s="24" t="s">
        <v>139</v>
      </c>
      <c r="B258" s="23" t="s">
        <v>541</v>
      </c>
      <c r="C258" s="24">
        <v>10190150060</v>
      </c>
      <c r="D258" s="62" t="s">
        <v>597</v>
      </c>
      <c r="E258" s="59" t="s">
        <v>608</v>
      </c>
      <c r="F258" s="60" t="s">
        <v>155</v>
      </c>
      <c r="G258" s="24" t="s">
        <v>178</v>
      </c>
      <c r="H258" s="23">
        <v>2019</v>
      </c>
      <c r="I258" s="24" t="s">
        <v>163</v>
      </c>
      <c r="J258" s="24" t="s">
        <v>164</v>
      </c>
      <c r="K258" s="23" t="s">
        <v>167</v>
      </c>
      <c r="L258" s="184">
        <v>25</v>
      </c>
      <c r="M258" s="184"/>
      <c r="N258" s="181"/>
      <c r="O258" s="181"/>
      <c r="P258" s="181"/>
      <c r="Q258" s="181"/>
      <c r="R258" s="184">
        <v>25</v>
      </c>
      <c r="S258" s="90"/>
      <c r="T258" s="90"/>
      <c r="U258" s="90"/>
      <c r="V258" s="90"/>
      <c r="W258" s="90"/>
      <c r="X258" s="90"/>
      <c r="Y258" s="90"/>
      <c r="Z258" s="90"/>
      <c r="AA258" s="24" t="s">
        <v>135</v>
      </c>
      <c r="AB258" s="24" t="s">
        <v>116</v>
      </c>
      <c r="AC258" s="24" t="s">
        <v>116</v>
      </c>
      <c r="AD258" s="24" t="s">
        <v>116</v>
      </c>
      <c r="AE258" s="24" t="s">
        <v>116</v>
      </c>
      <c r="AF258" s="24" t="s">
        <v>136</v>
      </c>
      <c r="AG258" s="27">
        <v>31</v>
      </c>
      <c r="AH258" s="27">
        <v>76</v>
      </c>
      <c r="AI258" s="27">
        <v>107</v>
      </c>
      <c r="AJ258" s="27">
        <v>282</v>
      </c>
      <c r="AK258" s="62" t="s">
        <v>599</v>
      </c>
      <c r="AL258" s="24" t="s">
        <v>600</v>
      </c>
      <c r="AM258" s="24"/>
      <c r="AP258" s="198"/>
      <c r="AQ258" s="198"/>
      <c r="AR258" s="198"/>
      <c r="AS258" s="198"/>
    </row>
    <row r="259" s="158" customFormat="1" ht="106" customHeight="1" spans="1:45">
      <c r="A259" s="24" t="s">
        <v>139</v>
      </c>
      <c r="B259" s="23" t="s">
        <v>541</v>
      </c>
      <c r="C259" s="24">
        <v>10190150061</v>
      </c>
      <c r="D259" s="62" t="s">
        <v>597</v>
      </c>
      <c r="E259" s="59" t="s">
        <v>609</v>
      </c>
      <c r="F259" s="60" t="s">
        <v>157</v>
      </c>
      <c r="G259" s="24" t="s">
        <v>378</v>
      </c>
      <c r="H259" s="23">
        <v>2019</v>
      </c>
      <c r="I259" s="24" t="s">
        <v>163</v>
      </c>
      <c r="J259" s="24" t="s">
        <v>164</v>
      </c>
      <c r="K259" s="23" t="s">
        <v>167</v>
      </c>
      <c r="L259" s="184">
        <v>120</v>
      </c>
      <c r="M259" s="184">
        <v>66.57</v>
      </c>
      <c r="N259" s="181"/>
      <c r="O259" s="181"/>
      <c r="P259" s="184">
        <v>66.57</v>
      </c>
      <c r="Q259" s="181"/>
      <c r="R259" s="181">
        <v>53.43</v>
      </c>
      <c r="S259" s="90"/>
      <c r="T259" s="90"/>
      <c r="U259" s="90"/>
      <c r="V259" s="90"/>
      <c r="W259" s="90"/>
      <c r="X259" s="90"/>
      <c r="Y259" s="90"/>
      <c r="Z259" s="90"/>
      <c r="AA259" s="24" t="s">
        <v>135</v>
      </c>
      <c r="AB259" s="24" t="s">
        <v>116</v>
      </c>
      <c r="AC259" s="24" t="s">
        <v>116</v>
      </c>
      <c r="AD259" s="24" t="s">
        <v>116</v>
      </c>
      <c r="AE259" s="24" t="s">
        <v>116</v>
      </c>
      <c r="AF259" s="24" t="s">
        <v>136</v>
      </c>
      <c r="AG259" s="27">
        <v>93</v>
      </c>
      <c r="AH259" s="27">
        <v>235</v>
      </c>
      <c r="AI259" s="27">
        <v>279</v>
      </c>
      <c r="AJ259" s="27">
        <v>607</v>
      </c>
      <c r="AK259" s="62" t="s">
        <v>599</v>
      </c>
      <c r="AL259" s="24" t="s">
        <v>600</v>
      </c>
      <c r="AM259" s="24"/>
      <c r="AP259" s="198"/>
      <c r="AQ259" s="198"/>
      <c r="AR259" s="198"/>
      <c r="AS259" s="198"/>
    </row>
    <row r="260" s="158" customFormat="1" ht="106" customHeight="1" spans="1:45">
      <c r="A260" s="24" t="s">
        <v>139</v>
      </c>
      <c r="B260" s="23" t="s">
        <v>541</v>
      </c>
      <c r="C260" s="24">
        <v>10190150062</v>
      </c>
      <c r="D260" s="62" t="s">
        <v>597</v>
      </c>
      <c r="E260" s="59" t="s">
        <v>610</v>
      </c>
      <c r="F260" s="60" t="s">
        <v>157</v>
      </c>
      <c r="G260" s="24" t="s">
        <v>328</v>
      </c>
      <c r="H260" s="23">
        <v>2019</v>
      </c>
      <c r="I260" s="24" t="s">
        <v>163</v>
      </c>
      <c r="J260" s="24" t="s">
        <v>164</v>
      </c>
      <c r="K260" s="23" t="s">
        <v>167</v>
      </c>
      <c r="L260" s="184">
        <v>74.3</v>
      </c>
      <c r="M260" s="184">
        <v>74.3</v>
      </c>
      <c r="N260" s="181"/>
      <c r="O260" s="181"/>
      <c r="P260" s="184">
        <v>74.3</v>
      </c>
      <c r="Q260" s="181"/>
      <c r="R260" s="181"/>
      <c r="S260" s="90"/>
      <c r="T260" s="90"/>
      <c r="U260" s="90"/>
      <c r="V260" s="90"/>
      <c r="W260" s="90"/>
      <c r="X260" s="90"/>
      <c r="Y260" s="90"/>
      <c r="Z260" s="90"/>
      <c r="AA260" s="24" t="s">
        <v>135</v>
      </c>
      <c r="AB260" s="24" t="s">
        <v>116</v>
      </c>
      <c r="AC260" s="24" t="s">
        <v>116</v>
      </c>
      <c r="AD260" s="24" t="s">
        <v>116</v>
      </c>
      <c r="AE260" s="24" t="s">
        <v>116</v>
      </c>
      <c r="AF260" s="24" t="s">
        <v>136</v>
      </c>
      <c r="AG260" s="27">
        <v>36</v>
      </c>
      <c r="AH260" s="27">
        <v>95</v>
      </c>
      <c r="AI260" s="27">
        <v>116</v>
      </c>
      <c r="AJ260" s="27">
        <v>258</v>
      </c>
      <c r="AK260" s="62" t="s">
        <v>599</v>
      </c>
      <c r="AL260" s="24" t="s">
        <v>600</v>
      </c>
      <c r="AM260" s="24"/>
      <c r="AP260" s="198"/>
      <c r="AQ260" s="198"/>
      <c r="AR260" s="198"/>
      <c r="AS260" s="198"/>
    </row>
    <row r="261" s="158" customFormat="1" ht="106" customHeight="1" spans="1:45">
      <c r="A261" s="24" t="s">
        <v>139</v>
      </c>
      <c r="B261" s="23" t="s">
        <v>541</v>
      </c>
      <c r="C261" s="24">
        <v>10190150063</v>
      </c>
      <c r="D261" s="62" t="s">
        <v>597</v>
      </c>
      <c r="E261" s="59" t="s">
        <v>611</v>
      </c>
      <c r="F261" s="60" t="s">
        <v>157</v>
      </c>
      <c r="G261" s="24" t="s">
        <v>379</v>
      </c>
      <c r="H261" s="23">
        <v>2019</v>
      </c>
      <c r="I261" s="24" t="s">
        <v>163</v>
      </c>
      <c r="J261" s="24" t="s">
        <v>164</v>
      </c>
      <c r="K261" s="23" t="s">
        <v>167</v>
      </c>
      <c r="L261" s="184">
        <v>60</v>
      </c>
      <c r="M261" s="184">
        <v>51.65</v>
      </c>
      <c r="N261" s="181"/>
      <c r="O261" s="181"/>
      <c r="P261" s="184">
        <v>51.65</v>
      </c>
      <c r="Q261" s="181"/>
      <c r="R261" s="181">
        <v>8.35</v>
      </c>
      <c r="S261" s="90"/>
      <c r="T261" s="90"/>
      <c r="U261" s="90"/>
      <c r="V261" s="90"/>
      <c r="W261" s="90"/>
      <c r="X261" s="90"/>
      <c r="Y261" s="90"/>
      <c r="Z261" s="90"/>
      <c r="AA261" s="24" t="s">
        <v>135</v>
      </c>
      <c r="AB261" s="24" t="s">
        <v>116</v>
      </c>
      <c r="AC261" s="24" t="s">
        <v>116</v>
      </c>
      <c r="AD261" s="24" t="s">
        <v>116</v>
      </c>
      <c r="AE261" s="24" t="s">
        <v>116</v>
      </c>
      <c r="AF261" s="24" t="s">
        <v>136</v>
      </c>
      <c r="AG261" s="27">
        <v>59</v>
      </c>
      <c r="AH261" s="27">
        <v>129</v>
      </c>
      <c r="AI261" s="27">
        <v>177</v>
      </c>
      <c r="AJ261" s="27">
        <v>377</v>
      </c>
      <c r="AK261" s="62" t="s">
        <v>599</v>
      </c>
      <c r="AL261" s="24" t="s">
        <v>600</v>
      </c>
      <c r="AM261" s="24"/>
      <c r="AP261" s="198"/>
      <c r="AQ261" s="198"/>
      <c r="AR261" s="198"/>
      <c r="AS261" s="198"/>
    </row>
    <row r="262" s="158" customFormat="1" ht="106" customHeight="1" spans="1:45">
      <c r="A262" s="24" t="s">
        <v>139</v>
      </c>
      <c r="B262" s="23" t="s">
        <v>541</v>
      </c>
      <c r="C262" s="24">
        <v>10190150064</v>
      </c>
      <c r="D262" s="62" t="s">
        <v>597</v>
      </c>
      <c r="E262" s="59" t="s">
        <v>612</v>
      </c>
      <c r="F262" s="60" t="s">
        <v>157</v>
      </c>
      <c r="G262" s="24" t="s">
        <v>335</v>
      </c>
      <c r="H262" s="23">
        <v>2019</v>
      </c>
      <c r="I262" s="24" t="s">
        <v>163</v>
      </c>
      <c r="J262" s="24" t="s">
        <v>164</v>
      </c>
      <c r="K262" s="23" t="s">
        <v>167</v>
      </c>
      <c r="L262" s="184">
        <v>20</v>
      </c>
      <c r="M262" s="184"/>
      <c r="N262" s="181"/>
      <c r="O262" s="181"/>
      <c r="P262" s="181"/>
      <c r="Q262" s="181"/>
      <c r="R262" s="184">
        <v>20</v>
      </c>
      <c r="S262" s="90"/>
      <c r="T262" s="90"/>
      <c r="U262" s="90"/>
      <c r="V262" s="90"/>
      <c r="W262" s="90"/>
      <c r="X262" s="90"/>
      <c r="Y262" s="90"/>
      <c r="Z262" s="90"/>
      <c r="AA262" s="24" t="s">
        <v>135</v>
      </c>
      <c r="AB262" s="24" t="s">
        <v>116</v>
      </c>
      <c r="AC262" s="24" t="s">
        <v>116</v>
      </c>
      <c r="AD262" s="24" t="s">
        <v>116</v>
      </c>
      <c r="AE262" s="24" t="s">
        <v>116</v>
      </c>
      <c r="AF262" s="24" t="s">
        <v>136</v>
      </c>
      <c r="AG262" s="27">
        <v>60</v>
      </c>
      <c r="AH262" s="27">
        <v>139</v>
      </c>
      <c r="AI262" s="27">
        <v>256</v>
      </c>
      <c r="AJ262" s="27">
        <v>407</v>
      </c>
      <c r="AK262" s="62" t="s">
        <v>599</v>
      </c>
      <c r="AL262" s="24" t="s">
        <v>600</v>
      </c>
      <c r="AM262" s="24"/>
      <c r="AP262" s="198"/>
      <c r="AQ262" s="198"/>
      <c r="AR262" s="198"/>
      <c r="AS262" s="198"/>
    </row>
    <row r="263" s="158" customFormat="1" ht="106" customHeight="1" spans="1:45">
      <c r="A263" s="24" t="s">
        <v>139</v>
      </c>
      <c r="B263" s="23" t="s">
        <v>541</v>
      </c>
      <c r="C263" s="24">
        <v>10190150065</v>
      </c>
      <c r="D263" s="62" t="s">
        <v>597</v>
      </c>
      <c r="E263" s="59" t="s">
        <v>613</v>
      </c>
      <c r="F263" s="61" t="s">
        <v>151</v>
      </c>
      <c r="G263" s="24" t="s">
        <v>268</v>
      </c>
      <c r="H263" s="23">
        <v>2019</v>
      </c>
      <c r="I263" s="24" t="s">
        <v>163</v>
      </c>
      <c r="J263" s="24" t="s">
        <v>164</v>
      </c>
      <c r="K263" s="23" t="s">
        <v>167</v>
      </c>
      <c r="L263" s="184">
        <v>23</v>
      </c>
      <c r="M263" s="181"/>
      <c r="N263" s="181"/>
      <c r="O263" s="181"/>
      <c r="P263" s="184"/>
      <c r="Q263" s="181"/>
      <c r="R263" s="184">
        <v>23</v>
      </c>
      <c r="S263" s="90"/>
      <c r="T263" s="90"/>
      <c r="U263" s="90"/>
      <c r="V263" s="90"/>
      <c r="W263" s="90"/>
      <c r="X263" s="90"/>
      <c r="Y263" s="90"/>
      <c r="Z263" s="90"/>
      <c r="AA263" s="24" t="s">
        <v>135</v>
      </c>
      <c r="AB263" s="24" t="s">
        <v>116</v>
      </c>
      <c r="AC263" s="24" t="s">
        <v>116</v>
      </c>
      <c r="AD263" s="24" t="s">
        <v>116</v>
      </c>
      <c r="AE263" s="24" t="s">
        <v>116</v>
      </c>
      <c r="AF263" s="24" t="s">
        <v>136</v>
      </c>
      <c r="AG263" s="27">
        <v>50</v>
      </c>
      <c r="AH263" s="27">
        <v>127</v>
      </c>
      <c r="AI263" s="27">
        <v>178</v>
      </c>
      <c r="AJ263" s="27">
        <v>318</v>
      </c>
      <c r="AK263" s="62" t="s">
        <v>599</v>
      </c>
      <c r="AL263" s="24" t="s">
        <v>600</v>
      </c>
      <c r="AM263" s="24"/>
      <c r="AP263" s="198"/>
      <c r="AQ263" s="198"/>
      <c r="AR263" s="198"/>
      <c r="AS263" s="198"/>
    </row>
    <row r="264" s="158" customFormat="1" ht="106" customHeight="1" spans="1:45">
      <c r="A264" s="24" t="s">
        <v>139</v>
      </c>
      <c r="B264" s="23" t="s">
        <v>541</v>
      </c>
      <c r="C264" s="24">
        <v>10190150066</v>
      </c>
      <c r="D264" s="24" t="s">
        <v>614</v>
      </c>
      <c r="E264" s="24" t="s">
        <v>615</v>
      </c>
      <c r="F264" s="33" t="s">
        <v>143</v>
      </c>
      <c r="G264" s="24" t="s">
        <v>616</v>
      </c>
      <c r="H264" s="23">
        <v>2019</v>
      </c>
      <c r="I264" s="24" t="s">
        <v>617</v>
      </c>
      <c r="J264" s="24" t="s">
        <v>451</v>
      </c>
      <c r="K264" s="23">
        <v>18992257500</v>
      </c>
      <c r="L264" s="181">
        <v>35</v>
      </c>
      <c r="M264" s="181"/>
      <c r="N264" s="181"/>
      <c r="O264" s="181"/>
      <c r="P264" s="181"/>
      <c r="Q264" s="181"/>
      <c r="R264" s="181">
        <v>35</v>
      </c>
      <c r="S264" s="90"/>
      <c r="T264" s="90"/>
      <c r="U264" s="90"/>
      <c r="V264" s="90"/>
      <c r="W264" s="90"/>
      <c r="X264" s="90"/>
      <c r="Y264" s="90"/>
      <c r="Z264" s="90"/>
      <c r="AA264" s="24" t="s">
        <v>135</v>
      </c>
      <c r="AB264" s="24" t="s">
        <v>116</v>
      </c>
      <c r="AC264" s="24" t="s">
        <v>116</v>
      </c>
      <c r="AD264" s="24" t="s">
        <v>136</v>
      </c>
      <c r="AE264" s="24" t="s">
        <v>136</v>
      </c>
      <c r="AF264" s="24" t="s">
        <v>136</v>
      </c>
      <c r="AG264" s="24">
        <v>64</v>
      </c>
      <c r="AH264" s="24">
        <v>126</v>
      </c>
      <c r="AI264" s="24">
        <v>215</v>
      </c>
      <c r="AJ264" s="24">
        <v>604</v>
      </c>
      <c r="AK264" s="24" t="s">
        <v>599</v>
      </c>
      <c r="AL264" s="24" t="s">
        <v>600</v>
      </c>
      <c r="AM264" s="24"/>
      <c r="AP264" s="198"/>
      <c r="AQ264" s="198"/>
      <c r="AR264" s="198"/>
      <c r="AS264" s="198"/>
    </row>
    <row r="265" s="158" customFormat="1" ht="106" customHeight="1" spans="1:45">
      <c r="A265" s="24" t="s">
        <v>139</v>
      </c>
      <c r="B265" s="23" t="s">
        <v>541</v>
      </c>
      <c r="C265" s="24">
        <v>10190150067</v>
      </c>
      <c r="D265" s="24" t="s">
        <v>614</v>
      </c>
      <c r="E265" s="24" t="s">
        <v>618</v>
      </c>
      <c r="F265" s="33" t="s">
        <v>143</v>
      </c>
      <c r="G265" s="24" t="s">
        <v>455</v>
      </c>
      <c r="H265" s="24" t="s">
        <v>159</v>
      </c>
      <c r="I265" s="24" t="s">
        <v>617</v>
      </c>
      <c r="J265" s="24" t="s">
        <v>456</v>
      </c>
      <c r="K265" s="23">
        <v>13772953370</v>
      </c>
      <c r="L265" s="181">
        <v>10</v>
      </c>
      <c r="M265" s="181">
        <v>10</v>
      </c>
      <c r="N265" s="181">
        <v>10</v>
      </c>
      <c r="O265" s="181"/>
      <c r="P265" s="181"/>
      <c r="Q265" s="181"/>
      <c r="R265" s="181"/>
      <c r="S265" s="90"/>
      <c r="T265" s="90"/>
      <c r="U265" s="90"/>
      <c r="V265" s="90"/>
      <c r="W265" s="90"/>
      <c r="X265" s="90"/>
      <c r="Y265" s="90"/>
      <c r="Z265" s="90"/>
      <c r="AA265" s="24" t="s">
        <v>135</v>
      </c>
      <c r="AB265" s="24" t="s">
        <v>116</v>
      </c>
      <c r="AC265" s="24" t="s">
        <v>116</v>
      </c>
      <c r="AD265" s="24" t="s">
        <v>136</v>
      </c>
      <c r="AE265" s="24" t="s">
        <v>136</v>
      </c>
      <c r="AF265" s="24" t="s">
        <v>136</v>
      </c>
      <c r="AG265" s="24">
        <v>5</v>
      </c>
      <c r="AH265" s="24">
        <v>88</v>
      </c>
      <c r="AI265" s="24">
        <v>100</v>
      </c>
      <c r="AJ265" s="24">
        <v>290</v>
      </c>
      <c r="AK265" s="24" t="s">
        <v>599</v>
      </c>
      <c r="AL265" s="24" t="s">
        <v>600</v>
      </c>
      <c r="AM265" s="24"/>
      <c r="AP265" s="198"/>
      <c r="AQ265" s="198"/>
      <c r="AR265" s="198"/>
      <c r="AS265" s="198"/>
    </row>
    <row r="266" s="158" customFormat="1" ht="106" customHeight="1" spans="1:45">
      <c r="A266" s="24" t="s">
        <v>139</v>
      </c>
      <c r="B266" s="23" t="s">
        <v>541</v>
      </c>
      <c r="C266" s="24">
        <v>10190150068</v>
      </c>
      <c r="D266" s="24" t="s">
        <v>614</v>
      </c>
      <c r="E266" s="35" t="s">
        <v>619</v>
      </c>
      <c r="F266" s="33" t="s">
        <v>149</v>
      </c>
      <c r="G266" s="24" t="s">
        <v>284</v>
      </c>
      <c r="H266" s="23">
        <v>2019</v>
      </c>
      <c r="I266" s="24" t="s">
        <v>617</v>
      </c>
      <c r="J266" s="27" t="s">
        <v>620</v>
      </c>
      <c r="K266" s="23">
        <v>13909125390</v>
      </c>
      <c r="L266" s="181">
        <v>28</v>
      </c>
      <c r="M266" s="181"/>
      <c r="N266" s="181"/>
      <c r="O266" s="181"/>
      <c r="P266" s="181"/>
      <c r="Q266" s="181"/>
      <c r="R266" s="181">
        <v>28</v>
      </c>
      <c r="S266" s="90"/>
      <c r="T266" s="90"/>
      <c r="U266" s="90"/>
      <c r="V266" s="90"/>
      <c r="W266" s="90"/>
      <c r="X266" s="90"/>
      <c r="Y266" s="90"/>
      <c r="Z266" s="90"/>
      <c r="AA266" s="24" t="s">
        <v>135</v>
      </c>
      <c r="AB266" s="24" t="s">
        <v>116</v>
      </c>
      <c r="AC266" s="24" t="s">
        <v>116</v>
      </c>
      <c r="AD266" s="24" t="s">
        <v>116</v>
      </c>
      <c r="AE266" s="24" t="s">
        <v>116</v>
      </c>
      <c r="AF266" s="24" t="s">
        <v>136</v>
      </c>
      <c r="AG266" s="24">
        <v>41</v>
      </c>
      <c r="AH266" s="24">
        <v>91</v>
      </c>
      <c r="AI266" s="24">
        <v>136</v>
      </c>
      <c r="AJ266" s="24">
        <v>436</v>
      </c>
      <c r="AK266" s="24" t="s">
        <v>599</v>
      </c>
      <c r="AL266" s="24" t="s">
        <v>600</v>
      </c>
      <c r="AM266" s="24"/>
      <c r="AP266" s="198"/>
      <c r="AQ266" s="198"/>
      <c r="AR266" s="198"/>
      <c r="AS266" s="198"/>
    </row>
    <row r="267" s="158" customFormat="1" ht="106" customHeight="1" spans="1:45">
      <c r="A267" s="24" t="s">
        <v>139</v>
      </c>
      <c r="B267" s="23" t="s">
        <v>541</v>
      </c>
      <c r="C267" s="24">
        <v>10190150069</v>
      </c>
      <c r="D267" s="24" t="s">
        <v>614</v>
      </c>
      <c r="E267" s="35" t="s">
        <v>621</v>
      </c>
      <c r="F267" s="33" t="s">
        <v>149</v>
      </c>
      <c r="G267" s="24" t="s">
        <v>290</v>
      </c>
      <c r="H267" s="23">
        <v>2019</v>
      </c>
      <c r="I267" s="24" t="s">
        <v>617</v>
      </c>
      <c r="J267" s="27" t="s">
        <v>620</v>
      </c>
      <c r="K267" s="23">
        <v>13909125390</v>
      </c>
      <c r="L267" s="181">
        <v>12</v>
      </c>
      <c r="M267" s="181"/>
      <c r="N267" s="181"/>
      <c r="O267" s="181"/>
      <c r="P267" s="181"/>
      <c r="Q267" s="181"/>
      <c r="R267" s="181">
        <v>12</v>
      </c>
      <c r="S267" s="90"/>
      <c r="T267" s="90"/>
      <c r="U267" s="90"/>
      <c r="V267" s="90"/>
      <c r="W267" s="90"/>
      <c r="X267" s="90"/>
      <c r="Y267" s="90"/>
      <c r="Z267" s="90"/>
      <c r="AA267" s="24" t="s">
        <v>135</v>
      </c>
      <c r="AB267" s="24" t="s">
        <v>116</v>
      </c>
      <c r="AC267" s="24" t="s">
        <v>116</v>
      </c>
      <c r="AD267" s="24" t="s">
        <v>116</v>
      </c>
      <c r="AE267" s="24" t="s">
        <v>116</v>
      </c>
      <c r="AF267" s="24" t="s">
        <v>136</v>
      </c>
      <c r="AG267" s="24">
        <v>69</v>
      </c>
      <c r="AH267" s="24">
        <v>142</v>
      </c>
      <c r="AI267" s="24">
        <v>326</v>
      </c>
      <c r="AJ267" s="24">
        <v>821</v>
      </c>
      <c r="AK267" s="24" t="s">
        <v>599</v>
      </c>
      <c r="AL267" s="24" t="s">
        <v>600</v>
      </c>
      <c r="AM267" s="24"/>
      <c r="AP267" s="198"/>
      <c r="AQ267" s="198"/>
      <c r="AR267" s="198"/>
      <c r="AS267" s="198"/>
    </row>
    <row r="268" s="158" customFormat="1" ht="106" customHeight="1" spans="1:45">
      <c r="A268" s="24" t="s">
        <v>139</v>
      </c>
      <c r="B268" s="23" t="s">
        <v>541</v>
      </c>
      <c r="C268" s="24">
        <v>10190150070</v>
      </c>
      <c r="D268" s="24" t="s">
        <v>614</v>
      </c>
      <c r="E268" s="35" t="s">
        <v>622</v>
      </c>
      <c r="F268" s="33" t="s">
        <v>149</v>
      </c>
      <c r="G268" s="24" t="s">
        <v>293</v>
      </c>
      <c r="H268" s="23">
        <v>2019</v>
      </c>
      <c r="I268" s="24" t="s">
        <v>617</v>
      </c>
      <c r="J268" s="27" t="s">
        <v>620</v>
      </c>
      <c r="K268" s="23">
        <v>13909125390</v>
      </c>
      <c r="L268" s="181">
        <v>60</v>
      </c>
      <c r="M268" s="181">
        <v>60</v>
      </c>
      <c r="N268" s="181">
        <v>60</v>
      </c>
      <c r="O268" s="181"/>
      <c r="P268" s="181"/>
      <c r="Q268" s="181"/>
      <c r="R268" s="181"/>
      <c r="S268" s="90"/>
      <c r="T268" s="90"/>
      <c r="U268" s="90"/>
      <c r="V268" s="90"/>
      <c r="W268" s="90"/>
      <c r="X268" s="90"/>
      <c r="Y268" s="90"/>
      <c r="Z268" s="90"/>
      <c r="AA268" s="24" t="s">
        <v>135</v>
      </c>
      <c r="AB268" s="24" t="s">
        <v>116</v>
      </c>
      <c r="AC268" s="24" t="s">
        <v>116</v>
      </c>
      <c r="AD268" s="24" t="s">
        <v>116</v>
      </c>
      <c r="AE268" s="24" t="s">
        <v>116</v>
      </c>
      <c r="AF268" s="24" t="s">
        <v>136</v>
      </c>
      <c r="AG268" s="24">
        <v>49</v>
      </c>
      <c r="AH268" s="24">
        <v>102</v>
      </c>
      <c r="AI268" s="24">
        <v>49</v>
      </c>
      <c r="AJ268" s="24">
        <v>102</v>
      </c>
      <c r="AK268" s="24" t="s">
        <v>599</v>
      </c>
      <c r="AL268" s="24" t="s">
        <v>600</v>
      </c>
      <c r="AM268" s="24"/>
      <c r="AP268" s="198"/>
      <c r="AQ268" s="198"/>
      <c r="AR268" s="198"/>
      <c r="AS268" s="198"/>
    </row>
    <row r="269" s="158" customFormat="1" ht="106" customHeight="1" spans="1:45">
      <c r="A269" s="24" t="s">
        <v>139</v>
      </c>
      <c r="B269" s="23" t="s">
        <v>541</v>
      </c>
      <c r="C269" s="24">
        <v>10190150071</v>
      </c>
      <c r="D269" s="24" t="s">
        <v>614</v>
      </c>
      <c r="E269" s="24" t="s">
        <v>623</v>
      </c>
      <c r="F269" s="109" t="s">
        <v>149</v>
      </c>
      <c r="G269" s="24" t="s">
        <v>281</v>
      </c>
      <c r="H269" s="109" t="s">
        <v>159</v>
      </c>
      <c r="I269" s="206" t="s">
        <v>617</v>
      </c>
      <c r="J269" s="27" t="s">
        <v>620</v>
      </c>
      <c r="K269" s="23">
        <v>13909125390</v>
      </c>
      <c r="L269" s="181">
        <v>7.2</v>
      </c>
      <c r="M269" s="181"/>
      <c r="N269" s="181"/>
      <c r="O269" s="181"/>
      <c r="P269" s="181"/>
      <c r="Q269" s="181"/>
      <c r="R269" s="181">
        <v>7.2</v>
      </c>
      <c r="S269" s="90"/>
      <c r="T269" s="90"/>
      <c r="U269" s="90"/>
      <c r="V269" s="90"/>
      <c r="W269" s="90"/>
      <c r="X269" s="90"/>
      <c r="Y269" s="90"/>
      <c r="Z269" s="90"/>
      <c r="AA269" s="24" t="s">
        <v>135</v>
      </c>
      <c r="AB269" s="24" t="s">
        <v>116</v>
      </c>
      <c r="AC269" s="24" t="s">
        <v>116</v>
      </c>
      <c r="AD269" s="24" t="s">
        <v>116</v>
      </c>
      <c r="AE269" s="24" t="s">
        <v>116</v>
      </c>
      <c r="AF269" s="24" t="s">
        <v>136</v>
      </c>
      <c r="AG269" s="24">
        <v>66</v>
      </c>
      <c r="AH269" s="24">
        <v>137</v>
      </c>
      <c r="AI269" s="24">
        <v>66</v>
      </c>
      <c r="AJ269" s="24">
        <v>137</v>
      </c>
      <c r="AK269" s="24" t="s">
        <v>599</v>
      </c>
      <c r="AL269" s="24" t="s">
        <v>600</v>
      </c>
      <c r="AM269" s="24"/>
      <c r="AP269" s="198"/>
      <c r="AQ269" s="198"/>
      <c r="AR269" s="198"/>
      <c r="AS269" s="198"/>
    </row>
    <row r="270" s="158" customFormat="1" ht="106" customHeight="1" spans="1:45">
      <c r="A270" s="24" t="s">
        <v>139</v>
      </c>
      <c r="B270" s="23" t="s">
        <v>541</v>
      </c>
      <c r="C270" s="24">
        <v>10190150072</v>
      </c>
      <c r="D270" s="24" t="s">
        <v>614</v>
      </c>
      <c r="E270" s="35" t="s">
        <v>624</v>
      </c>
      <c r="F270" s="33" t="s">
        <v>149</v>
      </c>
      <c r="G270" s="24" t="s">
        <v>296</v>
      </c>
      <c r="H270" s="23">
        <v>2019</v>
      </c>
      <c r="I270" s="24" t="s">
        <v>617</v>
      </c>
      <c r="J270" s="27" t="s">
        <v>620</v>
      </c>
      <c r="K270" s="23">
        <v>13909125390</v>
      </c>
      <c r="L270" s="181">
        <v>30</v>
      </c>
      <c r="M270" s="181">
        <v>30</v>
      </c>
      <c r="N270" s="181"/>
      <c r="O270" s="181"/>
      <c r="P270" s="181">
        <v>30</v>
      </c>
      <c r="Q270" s="181"/>
      <c r="R270" s="181"/>
      <c r="S270" s="90"/>
      <c r="T270" s="90"/>
      <c r="U270" s="90"/>
      <c r="V270" s="90"/>
      <c r="W270" s="90"/>
      <c r="X270" s="90"/>
      <c r="Y270" s="90"/>
      <c r="Z270" s="90"/>
      <c r="AA270" s="24" t="s">
        <v>135</v>
      </c>
      <c r="AB270" s="24" t="s">
        <v>116</v>
      </c>
      <c r="AC270" s="24" t="s">
        <v>116</v>
      </c>
      <c r="AD270" s="24" t="s">
        <v>116</v>
      </c>
      <c r="AE270" s="24" t="s">
        <v>116</v>
      </c>
      <c r="AF270" s="24" t="s">
        <v>136</v>
      </c>
      <c r="AG270" s="24">
        <v>89</v>
      </c>
      <c r="AH270" s="24">
        <v>195</v>
      </c>
      <c r="AI270" s="24">
        <v>305</v>
      </c>
      <c r="AJ270" s="24">
        <v>887</v>
      </c>
      <c r="AK270" s="24" t="s">
        <v>599</v>
      </c>
      <c r="AL270" s="24" t="s">
        <v>600</v>
      </c>
      <c r="AM270" s="24"/>
      <c r="AP270" s="198"/>
      <c r="AQ270" s="198"/>
      <c r="AR270" s="198"/>
      <c r="AS270" s="198"/>
    </row>
    <row r="271" s="158" customFormat="1" ht="106" customHeight="1" spans="1:45">
      <c r="A271" s="24" t="s">
        <v>139</v>
      </c>
      <c r="B271" s="23" t="s">
        <v>541</v>
      </c>
      <c r="C271" s="24">
        <v>10190150073</v>
      </c>
      <c r="D271" s="24" t="s">
        <v>614</v>
      </c>
      <c r="E271" s="35" t="s">
        <v>625</v>
      </c>
      <c r="F271" s="33" t="s">
        <v>149</v>
      </c>
      <c r="G271" s="24" t="s">
        <v>296</v>
      </c>
      <c r="H271" s="23">
        <v>2019</v>
      </c>
      <c r="I271" s="24" t="s">
        <v>617</v>
      </c>
      <c r="J271" s="27" t="s">
        <v>620</v>
      </c>
      <c r="K271" s="23">
        <v>13909125390</v>
      </c>
      <c r="L271" s="216">
        <v>49</v>
      </c>
      <c r="M271" s="181"/>
      <c r="N271" s="181"/>
      <c r="O271" s="181"/>
      <c r="P271" s="181"/>
      <c r="Q271" s="181"/>
      <c r="R271" s="216">
        <v>49</v>
      </c>
      <c r="S271" s="90"/>
      <c r="T271" s="90"/>
      <c r="U271" s="90"/>
      <c r="V271" s="90"/>
      <c r="W271" s="90"/>
      <c r="X271" s="90"/>
      <c r="Y271" s="90"/>
      <c r="Z271" s="90"/>
      <c r="AA271" s="24" t="s">
        <v>135</v>
      </c>
      <c r="AB271" s="24" t="s">
        <v>116</v>
      </c>
      <c r="AC271" s="24" t="s">
        <v>116</v>
      </c>
      <c r="AD271" s="24" t="s">
        <v>116</v>
      </c>
      <c r="AE271" s="24" t="s">
        <v>116</v>
      </c>
      <c r="AF271" s="24" t="s">
        <v>136</v>
      </c>
      <c r="AG271" s="24">
        <v>89</v>
      </c>
      <c r="AH271" s="24">
        <v>195</v>
      </c>
      <c r="AI271" s="24">
        <v>305</v>
      </c>
      <c r="AJ271" s="24">
        <v>887</v>
      </c>
      <c r="AK271" s="24" t="s">
        <v>599</v>
      </c>
      <c r="AL271" s="24" t="s">
        <v>600</v>
      </c>
      <c r="AM271" s="24"/>
      <c r="AP271" s="198"/>
      <c r="AQ271" s="198"/>
      <c r="AR271" s="198"/>
      <c r="AS271" s="198"/>
    </row>
    <row r="272" s="158" customFormat="1" ht="106" customHeight="1" spans="1:45">
      <c r="A272" s="24" t="s">
        <v>139</v>
      </c>
      <c r="B272" s="23" t="s">
        <v>541</v>
      </c>
      <c r="C272" s="24">
        <v>10190150074</v>
      </c>
      <c r="D272" s="24" t="s">
        <v>614</v>
      </c>
      <c r="E272" s="24" t="s">
        <v>626</v>
      </c>
      <c r="F272" s="33" t="s">
        <v>149</v>
      </c>
      <c r="G272" s="24" t="s">
        <v>296</v>
      </c>
      <c r="H272" s="23">
        <v>2019</v>
      </c>
      <c r="I272" s="24" t="s">
        <v>617</v>
      </c>
      <c r="J272" s="27" t="s">
        <v>620</v>
      </c>
      <c r="K272" s="23">
        <v>13909125390</v>
      </c>
      <c r="L272" s="216">
        <v>85</v>
      </c>
      <c r="M272" s="216">
        <v>85</v>
      </c>
      <c r="N272" s="216">
        <v>85</v>
      </c>
      <c r="O272" s="181"/>
      <c r="P272" s="181"/>
      <c r="Q272" s="181"/>
      <c r="R272" s="181"/>
      <c r="S272" s="90"/>
      <c r="T272" s="90"/>
      <c r="U272" s="90"/>
      <c r="V272" s="90"/>
      <c r="W272" s="90"/>
      <c r="X272" s="90"/>
      <c r="Y272" s="90"/>
      <c r="Z272" s="90"/>
      <c r="AA272" s="24" t="s">
        <v>135</v>
      </c>
      <c r="AB272" s="24" t="s">
        <v>116</v>
      </c>
      <c r="AC272" s="24" t="s">
        <v>116</v>
      </c>
      <c r="AD272" s="24" t="s">
        <v>116</v>
      </c>
      <c r="AE272" s="24" t="s">
        <v>116</v>
      </c>
      <c r="AF272" s="24" t="s">
        <v>136</v>
      </c>
      <c r="AG272" s="24">
        <v>89</v>
      </c>
      <c r="AH272" s="24">
        <v>195</v>
      </c>
      <c r="AI272" s="24">
        <v>305</v>
      </c>
      <c r="AJ272" s="24">
        <v>887</v>
      </c>
      <c r="AK272" s="24" t="s">
        <v>599</v>
      </c>
      <c r="AL272" s="24" t="s">
        <v>600</v>
      </c>
      <c r="AM272" s="24"/>
      <c r="AP272" s="198"/>
      <c r="AQ272" s="198"/>
      <c r="AR272" s="198"/>
      <c r="AS272" s="198"/>
    </row>
    <row r="273" s="158" customFormat="1" ht="106" customHeight="1" spans="1:45">
      <c r="A273" s="24" t="s">
        <v>139</v>
      </c>
      <c r="B273" s="23" t="s">
        <v>541</v>
      </c>
      <c r="C273" s="24">
        <v>10190150075</v>
      </c>
      <c r="D273" s="24" t="s">
        <v>614</v>
      </c>
      <c r="E273" s="24" t="s">
        <v>627</v>
      </c>
      <c r="F273" s="33" t="s">
        <v>149</v>
      </c>
      <c r="G273" s="24" t="s">
        <v>296</v>
      </c>
      <c r="H273" s="23">
        <v>2019</v>
      </c>
      <c r="I273" s="24" t="s">
        <v>463</v>
      </c>
      <c r="J273" s="24" t="s">
        <v>487</v>
      </c>
      <c r="K273" s="23">
        <v>13992251910</v>
      </c>
      <c r="L273" s="181">
        <v>15</v>
      </c>
      <c r="M273" s="181"/>
      <c r="N273" s="181"/>
      <c r="O273" s="181"/>
      <c r="P273" s="181"/>
      <c r="Q273" s="181"/>
      <c r="R273" s="181">
        <v>15</v>
      </c>
      <c r="S273" s="90"/>
      <c r="T273" s="90"/>
      <c r="U273" s="90"/>
      <c r="V273" s="90"/>
      <c r="W273" s="90"/>
      <c r="X273" s="90"/>
      <c r="Y273" s="90"/>
      <c r="Z273" s="90"/>
      <c r="AA273" s="24" t="s">
        <v>135</v>
      </c>
      <c r="AB273" s="24" t="s">
        <v>116</v>
      </c>
      <c r="AC273" s="24" t="s">
        <v>116</v>
      </c>
      <c r="AD273" s="24" t="s">
        <v>116</v>
      </c>
      <c r="AE273" s="24" t="s">
        <v>116</v>
      </c>
      <c r="AF273" s="24" t="s">
        <v>136</v>
      </c>
      <c r="AG273" s="24">
        <v>89</v>
      </c>
      <c r="AH273" s="24">
        <v>195</v>
      </c>
      <c r="AI273" s="24">
        <v>305</v>
      </c>
      <c r="AJ273" s="24">
        <v>887</v>
      </c>
      <c r="AK273" s="24" t="s">
        <v>599</v>
      </c>
      <c r="AL273" s="24" t="s">
        <v>600</v>
      </c>
      <c r="AM273" s="24"/>
      <c r="AP273" s="198"/>
      <c r="AQ273" s="198"/>
      <c r="AR273" s="198"/>
      <c r="AS273" s="198"/>
    </row>
    <row r="274" s="158" customFormat="1" ht="106" customHeight="1" spans="1:45">
      <c r="A274" s="24" t="s">
        <v>139</v>
      </c>
      <c r="B274" s="23" t="s">
        <v>541</v>
      </c>
      <c r="C274" s="24">
        <v>10190150076</v>
      </c>
      <c r="D274" s="24" t="s">
        <v>614</v>
      </c>
      <c r="E274" s="35" t="s">
        <v>628</v>
      </c>
      <c r="F274" s="33" t="s">
        <v>149</v>
      </c>
      <c r="G274" s="24" t="s">
        <v>226</v>
      </c>
      <c r="H274" s="24" t="s">
        <v>159</v>
      </c>
      <c r="I274" s="24" t="s">
        <v>617</v>
      </c>
      <c r="J274" s="27" t="s">
        <v>620</v>
      </c>
      <c r="K274" s="23">
        <v>13909125390</v>
      </c>
      <c r="L274" s="216">
        <v>16</v>
      </c>
      <c r="M274" s="181"/>
      <c r="N274" s="181"/>
      <c r="O274" s="181"/>
      <c r="P274" s="181"/>
      <c r="Q274" s="181"/>
      <c r="R274" s="216">
        <v>16</v>
      </c>
      <c r="S274" s="90"/>
      <c r="T274" s="90"/>
      <c r="U274" s="90"/>
      <c r="V274" s="90"/>
      <c r="W274" s="90"/>
      <c r="X274" s="90"/>
      <c r="Y274" s="90"/>
      <c r="Z274" s="90"/>
      <c r="AA274" s="24" t="s">
        <v>135</v>
      </c>
      <c r="AB274" s="24" t="s">
        <v>116</v>
      </c>
      <c r="AC274" s="24" t="s">
        <v>116</v>
      </c>
      <c r="AD274" s="24" t="s">
        <v>116</v>
      </c>
      <c r="AE274" s="24" t="s">
        <v>116</v>
      </c>
      <c r="AF274" s="24" t="s">
        <v>136</v>
      </c>
      <c r="AG274" s="24">
        <v>112</v>
      </c>
      <c r="AH274" s="24">
        <v>297</v>
      </c>
      <c r="AI274" s="24">
        <v>320</v>
      </c>
      <c r="AJ274" s="24">
        <v>793</v>
      </c>
      <c r="AK274" s="24" t="s">
        <v>599</v>
      </c>
      <c r="AL274" s="24" t="s">
        <v>600</v>
      </c>
      <c r="AM274" s="24"/>
      <c r="AP274" s="198"/>
      <c r="AQ274" s="198"/>
      <c r="AR274" s="198"/>
      <c r="AS274" s="198"/>
    </row>
    <row r="275" s="158" customFormat="1" ht="75" customHeight="1" spans="1:45">
      <c r="A275" s="24" t="s">
        <v>139</v>
      </c>
      <c r="B275" s="23" t="s">
        <v>541</v>
      </c>
      <c r="C275" s="24">
        <v>10190150077</v>
      </c>
      <c r="D275" s="24" t="s">
        <v>614</v>
      </c>
      <c r="E275" s="24" t="s">
        <v>629</v>
      </c>
      <c r="F275" s="24" t="s">
        <v>151</v>
      </c>
      <c r="G275" s="24" t="s">
        <v>268</v>
      </c>
      <c r="H275" s="23">
        <v>2019</v>
      </c>
      <c r="I275" s="24" t="s">
        <v>617</v>
      </c>
      <c r="J275" s="27" t="s">
        <v>620</v>
      </c>
      <c r="K275" s="23">
        <v>13909125390</v>
      </c>
      <c r="L275" s="181">
        <v>72</v>
      </c>
      <c r="M275" s="181">
        <v>72</v>
      </c>
      <c r="N275" s="181"/>
      <c r="O275" s="181"/>
      <c r="P275" s="181">
        <v>72</v>
      </c>
      <c r="Q275" s="181"/>
      <c r="R275" s="181"/>
      <c r="S275" s="90"/>
      <c r="T275" s="90"/>
      <c r="U275" s="90"/>
      <c r="V275" s="90"/>
      <c r="W275" s="90"/>
      <c r="X275" s="90"/>
      <c r="Y275" s="90"/>
      <c r="Z275" s="90"/>
      <c r="AA275" s="24" t="s">
        <v>135</v>
      </c>
      <c r="AB275" s="24" t="s">
        <v>116</v>
      </c>
      <c r="AC275" s="24" t="s">
        <v>116</v>
      </c>
      <c r="AD275" s="24" t="s">
        <v>116</v>
      </c>
      <c r="AE275" s="24" t="s">
        <v>116</v>
      </c>
      <c r="AF275" s="24" t="s">
        <v>136</v>
      </c>
      <c r="AG275" s="24">
        <v>22</v>
      </c>
      <c r="AH275" s="24">
        <v>41</v>
      </c>
      <c r="AI275" s="24">
        <v>151</v>
      </c>
      <c r="AJ275" s="24">
        <v>373</v>
      </c>
      <c r="AK275" s="24" t="s">
        <v>401</v>
      </c>
      <c r="AL275" s="24" t="s">
        <v>147</v>
      </c>
      <c r="AM275" s="24"/>
      <c r="AP275" s="198"/>
      <c r="AQ275" s="198"/>
      <c r="AR275" s="198"/>
      <c r="AS275" s="198"/>
    </row>
    <row r="276" s="158" customFormat="1" ht="106" customHeight="1" spans="1:45">
      <c r="A276" s="24" t="s">
        <v>139</v>
      </c>
      <c r="B276" s="23" t="s">
        <v>541</v>
      </c>
      <c r="C276" s="24">
        <v>10190150078</v>
      </c>
      <c r="D276" s="24" t="s">
        <v>614</v>
      </c>
      <c r="E276" s="24" t="s">
        <v>630</v>
      </c>
      <c r="F276" s="24" t="s">
        <v>151</v>
      </c>
      <c r="G276" s="24" t="s">
        <v>268</v>
      </c>
      <c r="H276" s="24" t="s">
        <v>159</v>
      </c>
      <c r="I276" s="24" t="s">
        <v>617</v>
      </c>
      <c r="J276" s="27" t="s">
        <v>620</v>
      </c>
      <c r="K276" s="23">
        <v>13909125390</v>
      </c>
      <c r="L276" s="181">
        <v>3.9</v>
      </c>
      <c r="M276" s="181"/>
      <c r="N276" s="181"/>
      <c r="O276" s="181"/>
      <c r="P276" s="181"/>
      <c r="Q276" s="181"/>
      <c r="R276" s="181">
        <v>3.9</v>
      </c>
      <c r="S276" s="90"/>
      <c r="T276" s="90"/>
      <c r="U276" s="90"/>
      <c r="V276" s="90"/>
      <c r="W276" s="90"/>
      <c r="X276" s="90"/>
      <c r="Y276" s="90"/>
      <c r="Z276" s="90"/>
      <c r="AA276" s="24" t="s">
        <v>135</v>
      </c>
      <c r="AB276" s="24" t="s">
        <v>116</v>
      </c>
      <c r="AC276" s="24" t="s">
        <v>116</v>
      </c>
      <c r="AD276" s="24" t="s">
        <v>116</v>
      </c>
      <c r="AE276" s="24" t="s">
        <v>116</v>
      </c>
      <c r="AF276" s="24" t="s">
        <v>136</v>
      </c>
      <c r="AG276" s="24">
        <v>22</v>
      </c>
      <c r="AH276" s="24">
        <v>41</v>
      </c>
      <c r="AI276" s="24">
        <v>151</v>
      </c>
      <c r="AJ276" s="24">
        <v>373</v>
      </c>
      <c r="AK276" s="24" t="s">
        <v>401</v>
      </c>
      <c r="AL276" s="24" t="s">
        <v>147</v>
      </c>
      <c r="AM276" s="24"/>
      <c r="AP276" s="198"/>
      <c r="AQ276" s="198"/>
      <c r="AR276" s="198"/>
      <c r="AS276" s="198"/>
    </row>
    <row r="277" s="158" customFormat="1" ht="106" customHeight="1" spans="1:45">
      <c r="A277" s="24" t="s">
        <v>139</v>
      </c>
      <c r="B277" s="23" t="s">
        <v>541</v>
      </c>
      <c r="C277" s="24">
        <v>10190150079</v>
      </c>
      <c r="D277" s="24" t="s">
        <v>614</v>
      </c>
      <c r="E277" s="24" t="s">
        <v>631</v>
      </c>
      <c r="F277" s="24" t="s">
        <v>151</v>
      </c>
      <c r="G277" s="24" t="s">
        <v>220</v>
      </c>
      <c r="H277" s="23">
        <v>2019</v>
      </c>
      <c r="I277" s="24" t="s">
        <v>617</v>
      </c>
      <c r="J277" s="27" t="s">
        <v>620</v>
      </c>
      <c r="K277" s="23">
        <v>13909125390</v>
      </c>
      <c r="L277" s="181">
        <v>62</v>
      </c>
      <c r="M277" s="181">
        <v>62</v>
      </c>
      <c r="N277" s="181">
        <v>62</v>
      </c>
      <c r="O277" s="181"/>
      <c r="P277" s="181"/>
      <c r="Q277" s="181"/>
      <c r="R277" s="181"/>
      <c r="S277" s="90"/>
      <c r="T277" s="90"/>
      <c r="U277" s="90"/>
      <c r="V277" s="90"/>
      <c r="W277" s="90"/>
      <c r="X277" s="90"/>
      <c r="Y277" s="90"/>
      <c r="Z277" s="90"/>
      <c r="AA277" s="24" t="s">
        <v>135</v>
      </c>
      <c r="AB277" s="24" t="s">
        <v>116</v>
      </c>
      <c r="AC277" s="24" t="s">
        <v>116</v>
      </c>
      <c r="AD277" s="24" t="s">
        <v>116</v>
      </c>
      <c r="AE277" s="24" t="s">
        <v>116</v>
      </c>
      <c r="AF277" s="24" t="s">
        <v>136</v>
      </c>
      <c r="AG277" s="24">
        <v>73</v>
      </c>
      <c r="AH277" s="24">
        <v>172</v>
      </c>
      <c r="AI277" s="24">
        <v>405</v>
      </c>
      <c r="AJ277" s="24">
        <v>949</v>
      </c>
      <c r="AK277" s="24" t="s">
        <v>401</v>
      </c>
      <c r="AL277" s="24" t="s">
        <v>147</v>
      </c>
      <c r="AM277" s="24"/>
      <c r="AP277" s="198"/>
      <c r="AQ277" s="198"/>
      <c r="AR277" s="198"/>
      <c r="AS277" s="198"/>
    </row>
    <row r="278" s="158" customFormat="1" ht="106" customHeight="1" spans="1:45">
      <c r="A278" s="24" t="s">
        <v>139</v>
      </c>
      <c r="B278" s="23" t="s">
        <v>541</v>
      </c>
      <c r="C278" s="24">
        <v>10190150080</v>
      </c>
      <c r="D278" s="24" t="s">
        <v>614</v>
      </c>
      <c r="E278" s="25" t="s">
        <v>632</v>
      </c>
      <c r="F278" s="24" t="s">
        <v>151</v>
      </c>
      <c r="G278" s="24" t="s">
        <v>633</v>
      </c>
      <c r="H278" s="23">
        <v>2019</v>
      </c>
      <c r="I278" s="217" t="s">
        <v>617</v>
      </c>
      <c r="J278" s="27" t="s">
        <v>620</v>
      </c>
      <c r="K278" s="23">
        <v>13909125390</v>
      </c>
      <c r="L278" s="181">
        <v>9.5</v>
      </c>
      <c r="M278" s="181"/>
      <c r="N278" s="181"/>
      <c r="O278" s="181"/>
      <c r="P278" s="181"/>
      <c r="Q278" s="181"/>
      <c r="R278" s="181">
        <v>9.5</v>
      </c>
      <c r="S278" s="90"/>
      <c r="T278" s="90"/>
      <c r="U278" s="90"/>
      <c r="V278" s="90"/>
      <c r="W278" s="90"/>
      <c r="X278" s="90"/>
      <c r="Y278" s="90"/>
      <c r="Z278" s="90"/>
      <c r="AA278" s="24" t="s">
        <v>135</v>
      </c>
      <c r="AB278" s="24" t="s">
        <v>116</v>
      </c>
      <c r="AC278" s="24" t="s">
        <v>116</v>
      </c>
      <c r="AD278" s="24" t="s">
        <v>116</v>
      </c>
      <c r="AE278" s="24" t="s">
        <v>116</v>
      </c>
      <c r="AF278" s="24" t="s">
        <v>136</v>
      </c>
      <c r="AG278" s="24">
        <v>25</v>
      </c>
      <c r="AH278" s="24">
        <v>57</v>
      </c>
      <c r="AI278" s="24">
        <v>91</v>
      </c>
      <c r="AJ278" s="24">
        <v>223</v>
      </c>
      <c r="AK278" s="62" t="s">
        <v>599</v>
      </c>
      <c r="AL278" s="24" t="s">
        <v>600</v>
      </c>
      <c r="AM278" s="24"/>
      <c r="AP278" s="198"/>
      <c r="AQ278" s="198"/>
      <c r="AR278" s="198"/>
      <c r="AS278" s="198"/>
    </row>
    <row r="279" s="158" customFormat="1" ht="106" customHeight="1" spans="1:45">
      <c r="A279" s="24" t="s">
        <v>139</v>
      </c>
      <c r="B279" s="23" t="s">
        <v>541</v>
      </c>
      <c r="C279" s="24">
        <v>10190150081</v>
      </c>
      <c r="D279" s="24" t="s">
        <v>614</v>
      </c>
      <c r="E279" s="24" t="s">
        <v>634</v>
      </c>
      <c r="F279" s="24" t="s">
        <v>151</v>
      </c>
      <c r="G279" s="24" t="s">
        <v>633</v>
      </c>
      <c r="H279" s="24" t="s">
        <v>159</v>
      </c>
      <c r="I279" s="217" t="s">
        <v>617</v>
      </c>
      <c r="J279" s="27" t="s">
        <v>620</v>
      </c>
      <c r="K279" s="23">
        <v>13909125390</v>
      </c>
      <c r="L279" s="181">
        <v>9</v>
      </c>
      <c r="M279" s="181"/>
      <c r="N279" s="181"/>
      <c r="O279" s="181"/>
      <c r="P279" s="181"/>
      <c r="Q279" s="181"/>
      <c r="R279" s="181">
        <v>9</v>
      </c>
      <c r="S279" s="90"/>
      <c r="T279" s="90"/>
      <c r="U279" s="90"/>
      <c r="V279" s="90"/>
      <c r="W279" s="90"/>
      <c r="X279" s="90"/>
      <c r="Y279" s="90"/>
      <c r="Z279" s="90"/>
      <c r="AA279" s="24" t="s">
        <v>135</v>
      </c>
      <c r="AB279" s="24" t="s">
        <v>116</v>
      </c>
      <c r="AC279" s="24" t="s">
        <v>116</v>
      </c>
      <c r="AD279" s="24" t="s">
        <v>116</v>
      </c>
      <c r="AE279" s="24" t="s">
        <v>116</v>
      </c>
      <c r="AF279" s="24" t="s">
        <v>136</v>
      </c>
      <c r="AG279" s="24">
        <v>63</v>
      </c>
      <c r="AH279" s="24">
        <v>134</v>
      </c>
      <c r="AI279" s="24">
        <v>91</v>
      </c>
      <c r="AJ279" s="24">
        <v>252</v>
      </c>
      <c r="AK279" s="62" t="s">
        <v>599</v>
      </c>
      <c r="AL279" s="24" t="s">
        <v>600</v>
      </c>
      <c r="AM279" s="24"/>
      <c r="AP279" s="198"/>
      <c r="AQ279" s="198"/>
      <c r="AR279" s="198"/>
      <c r="AS279" s="198"/>
    </row>
    <row r="280" s="158" customFormat="1" ht="99" customHeight="1" spans="1:45">
      <c r="A280" s="24" t="s">
        <v>139</v>
      </c>
      <c r="B280" s="23" t="s">
        <v>541</v>
      </c>
      <c r="C280" s="24">
        <v>10190150082</v>
      </c>
      <c r="D280" s="24" t="s">
        <v>614</v>
      </c>
      <c r="E280" s="24" t="s">
        <v>635</v>
      </c>
      <c r="F280" s="24" t="s">
        <v>151</v>
      </c>
      <c r="G280" s="24" t="s">
        <v>399</v>
      </c>
      <c r="H280" s="23">
        <v>2019</v>
      </c>
      <c r="I280" s="24" t="s">
        <v>617</v>
      </c>
      <c r="J280" s="27" t="s">
        <v>620</v>
      </c>
      <c r="K280" s="23">
        <v>13909125390</v>
      </c>
      <c r="L280" s="181">
        <v>24</v>
      </c>
      <c r="M280" s="181">
        <v>24</v>
      </c>
      <c r="N280" s="181"/>
      <c r="O280" s="181"/>
      <c r="P280" s="181">
        <v>24</v>
      </c>
      <c r="Q280" s="181"/>
      <c r="R280" s="181"/>
      <c r="S280" s="90"/>
      <c r="T280" s="90"/>
      <c r="U280" s="90"/>
      <c r="V280" s="90"/>
      <c r="W280" s="90"/>
      <c r="X280" s="90"/>
      <c r="Y280" s="90"/>
      <c r="Z280" s="90"/>
      <c r="AA280" s="24" t="s">
        <v>135</v>
      </c>
      <c r="AB280" s="24" t="s">
        <v>116</v>
      </c>
      <c r="AC280" s="24" t="s">
        <v>116</v>
      </c>
      <c r="AD280" s="24" t="s">
        <v>116</v>
      </c>
      <c r="AE280" s="24" t="s">
        <v>116</v>
      </c>
      <c r="AF280" s="24" t="s">
        <v>136</v>
      </c>
      <c r="AG280" s="24">
        <v>67</v>
      </c>
      <c r="AH280" s="24">
        <v>146</v>
      </c>
      <c r="AI280" s="24">
        <v>253</v>
      </c>
      <c r="AJ280" s="24">
        <v>678</v>
      </c>
      <c r="AK280" s="24" t="s">
        <v>401</v>
      </c>
      <c r="AL280" s="24" t="s">
        <v>147</v>
      </c>
      <c r="AM280" s="24"/>
      <c r="AP280" s="198"/>
      <c r="AQ280" s="198"/>
      <c r="AR280" s="198"/>
      <c r="AS280" s="198"/>
    </row>
    <row r="281" s="158" customFormat="1" ht="87" customHeight="1" spans="1:45">
      <c r="A281" s="24" t="s">
        <v>139</v>
      </c>
      <c r="B281" s="23" t="s">
        <v>541</v>
      </c>
      <c r="C281" s="24">
        <v>10190150083</v>
      </c>
      <c r="D281" s="24" t="s">
        <v>614</v>
      </c>
      <c r="E281" s="24" t="s">
        <v>636</v>
      </c>
      <c r="F281" s="24" t="s">
        <v>151</v>
      </c>
      <c r="G281" s="24" t="s">
        <v>399</v>
      </c>
      <c r="H281" s="23">
        <v>2019</v>
      </c>
      <c r="I281" s="24" t="s">
        <v>617</v>
      </c>
      <c r="J281" s="27" t="s">
        <v>620</v>
      </c>
      <c r="K281" s="23">
        <v>13909125390</v>
      </c>
      <c r="L281" s="181">
        <v>60</v>
      </c>
      <c r="M281" s="181">
        <v>60</v>
      </c>
      <c r="N281" s="181"/>
      <c r="O281" s="181"/>
      <c r="P281" s="181">
        <v>60</v>
      </c>
      <c r="Q281" s="181"/>
      <c r="R281" s="181"/>
      <c r="S281" s="90"/>
      <c r="T281" s="90"/>
      <c r="U281" s="90"/>
      <c r="V281" s="90"/>
      <c r="W281" s="90"/>
      <c r="X281" s="90"/>
      <c r="Y281" s="90"/>
      <c r="Z281" s="90"/>
      <c r="AA281" s="24" t="s">
        <v>135</v>
      </c>
      <c r="AB281" s="24" t="s">
        <v>116</v>
      </c>
      <c r="AC281" s="24" t="s">
        <v>116</v>
      </c>
      <c r="AD281" s="24" t="s">
        <v>116</v>
      </c>
      <c r="AE281" s="24" t="s">
        <v>116</v>
      </c>
      <c r="AF281" s="24" t="s">
        <v>136</v>
      </c>
      <c r="AG281" s="24">
        <v>67</v>
      </c>
      <c r="AH281" s="24">
        <v>146</v>
      </c>
      <c r="AI281" s="24">
        <v>253</v>
      </c>
      <c r="AJ281" s="24">
        <v>678</v>
      </c>
      <c r="AK281" s="24" t="s">
        <v>401</v>
      </c>
      <c r="AL281" s="24" t="s">
        <v>147</v>
      </c>
      <c r="AM281" s="24"/>
      <c r="AP281" s="198"/>
      <c r="AQ281" s="198"/>
      <c r="AR281" s="198"/>
      <c r="AS281" s="198"/>
    </row>
    <row r="282" s="158" customFormat="1" ht="87" customHeight="1" spans="1:45">
      <c r="A282" s="24" t="s">
        <v>139</v>
      </c>
      <c r="B282" s="23" t="s">
        <v>541</v>
      </c>
      <c r="C282" s="24">
        <v>10190150084</v>
      </c>
      <c r="D282" s="24" t="s">
        <v>614</v>
      </c>
      <c r="E282" s="24" t="s">
        <v>637</v>
      </c>
      <c r="F282" s="24" t="s">
        <v>151</v>
      </c>
      <c r="G282" s="24" t="s">
        <v>479</v>
      </c>
      <c r="H282" s="23">
        <v>2019</v>
      </c>
      <c r="I282" s="24" t="s">
        <v>617</v>
      </c>
      <c r="J282" s="27" t="s">
        <v>620</v>
      </c>
      <c r="K282" s="23">
        <v>13909125390</v>
      </c>
      <c r="L282" s="218">
        <v>31.36</v>
      </c>
      <c r="M282" s="181"/>
      <c r="N282" s="181"/>
      <c r="O282" s="181"/>
      <c r="P282" s="181"/>
      <c r="Q282" s="181"/>
      <c r="R282" s="218">
        <v>31.36</v>
      </c>
      <c r="S282" s="90"/>
      <c r="T282" s="90"/>
      <c r="U282" s="90"/>
      <c r="V282" s="90"/>
      <c r="W282" s="90"/>
      <c r="X282" s="90"/>
      <c r="Y282" s="90"/>
      <c r="Z282" s="90"/>
      <c r="AA282" s="24" t="s">
        <v>135</v>
      </c>
      <c r="AB282" s="24" t="s">
        <v>116</v>
      </c>
      <c r="AC282" s="24" t="s">
        <v>116</v>
      </c>
      <c r="AD282" s="24" t="s">
        <v>116</v>
      </c>
      <c r="AE282" s="24" t="s">
        <v>116</v>
      </c>
      <c r="AF282" s="24" t="s">
        <v>136</v>
      </c>
      <c r="AG282" s="24">
        <v>35</v>
      </c>
      <c r="AH282" s="24">
        <v>77</v>
      </c>
      <c r="AI282" s="24">
        <v>256</v>
      </c>
      <c r="AJ282" s="24">
        <v>679</v>
      </c>
      <c r="AK282" s="24" t="s">
        <v>401</v>
      </c>
      <c r="AL282" s="24" t="s">
        <v>147</v>
      </c>
      <c r="AM282" s="24"/>
      <c r="AP282" s="198"/>
      <c r="AQ282" s="198"/>
      <c r="AR282" s="198"/>
      <c r="AS282" s="198"/>
    </row>
    <row r="283" s="158" customFormat="1" ht="61" customHeight="1" spans="1:45">
      <c r="A283" s="24" t="s">
        <v>139</v>
      </c>
      <c r="B283" s="23" t="s">
        <v>541</v>
      </c>
      <c r="C283" s="24">
        <v>10190150085</v>
      </c>
      <c r="D283" s="24" t="s">
        <v>614</v>
      </c>
      <c r="E283" s="24" t="s">
        <v>638</v>
      </c>
      <c r="F283" s="33" t="s">
        <v>151</v>
      </c>
      <c r="G283" s="24" t="s">
        <v>405</v>
      </c>
      <c r="H283" s="23">
        <v>2019</v>
      </c>
      <c r="I283" s="24" t="s">
        <v>617</v>
      </c>
      <c r="J283" s="27" t="s">
        <v>620</v>
      </c>
      <c r="K283" s="23">
        <v>13909125390</v>
      </c>
      <c r="L283" s="181">
        <v>45</v>
      </c>
      <c r="M283" s="181">
        <v>45</v>
      </c>
      <c r="N283" s="181"/>
      <c r="O283" s="181"/>
      <c r="P283" s="181">
        <v>45</v>
      </c>
      <c r="Q283" s="181"/>
      <c r="R283" s="181"/>
      <c r="S283" s="90"/>
      <c r="T283" s="90"/>
      <c r="U283" s="90"/>
      <c r="V283" s="90"/>
      <c r="W283" s="90"/>
      <c r="X283" s="90"/>
      <c r="Y283" s="90"/>
      <c r="Z283" s="90"/>
      <c r="AA283" s="24" t="s">
        <v>135</v>
      </c>
      <c r="AB283" s="24" t="s">
        <v>116</v>
      </c>
      <c r="AC283" s="24" t="s">
        <v>116</v>
      </c>
      <c r="AD283" s="24" t="s">
        <v>116</v>
      </c>
      <c r="AE283" s="24" t="s">
        <v>116</v>
      </c>
      <c r="AF283" s="24" t="s">
        <v>136</v>
      </c>
      <c r="AG283" s="24">
        <v>100</v>
      </c>
      <c r="AH283" s="24">
        <v>213</v>
      </c>
      <c r="AI283" s="24">
        <v>453</v>
      </c>
      <c r="AJ283" s="24">
        <v>1043</v>
      </c>
      <c r="AK283" s="24" t="s">
        <v>401</v>
      </c>
      <c r="AL283" s="24" t="s">
        <v>147</v>
      </c>
      <c r="AM283" s="24"/>
      <c r="AP283" s="198"/>
      <c r="AQ283" s="198"/>
      <c r="AR283" s="198"/>
      <c r="AS283" s="198"/>
    </row>
    <row r="284" s="158" customFormat="1" ht="61" customHeight="1" spans="1:45">
      <c r="A284" s="24" t="s">
        <v>139</v>
      </c>
      <c r="B284" s="23" t="s">
        <v>541</v>
      </c>
      <c r="C284" s="24">
        <v>10190150086</v>
      </c>
      <c r="D284" s="24" t="s">
        <v>614</v>
      </c>
      <c r="E284" s="24" t="s">
        <v>639</v>
      </c>
      <c r="F284" s="33" t="s">
        <v>151</v>
      </c>
      <c r="G284" s="24" t="s">
        <v>405</v>
      </c>
      <c r="H284" s="23">
        <v>2019</v>
      </c>
      <c r="I284" s="24" t="s">
        <v>617</v>
      </c>
      <c r="J284" s="27" t="s">
        <v>620</v>
      </c>
      <c r="K284" s="23">
        <v>13909125390</v>
      </c>
      <c r="L284" s="181">
        <v>55</v>
      </c>
      <c r="M284" s="181">
        <v>55</v>
      </c>
      <c r="N284" s="181"/>
      <c r="O284" s="181"/>
      <c r="P284" s="181">
        <v>55</v>
      </c>
      <c r="Q284" s="181"/>
      <c r="R284" s="181"/>
      <c r="S284" s="90"/>
      <c r="T284" s="90"/>
      <c r="U284" s="90"/>
      <c r="V284" s="90"/>
      <c r="W284" s="90"/>
      <c r="X284" s="90"/>
      <c r="Y284" s="90"/>
      <c r="Z284" s="90"/>
      <c r="AA284" s="24" t="s">
        <v>135</v>
      </c>
      <c r="AB284" s="24" t="s">
        <v>116</v>
      </c>
      <c r="AC284" s="24" t="s">
        <v>116</v>
      </c>
      <c r="AD284" s="24" t="s">
        <v>116</v>
      </c>
      <c r="AE284" s="24" t="s">
        <v>116</v>
      </c>
      <c r="AF284" s="24" t="s">
        <v>136</v>
      </c>
      <c r="AG284" s="24">
        <v>100</v>
      </c>
      <c r="AH284" s="24">
        <v>213</v>
      </c>
      <c r="AI284" s="24">
        <v>453</v>
      </c>
      <c r="AJ284" s="24">
        <v>1043</v>
      </c>
      <c r="AK284" s="24" t="s">
        <v>401</v>
      </c>
      <c r="AL284" s="24" t="s">
        <v>147</v>
      </c>
      <c r="AM284" s="24"/>
      <c r="AP284" s="198"/>
      <c r="AQ284" s="198"/>
      <c r="AR284" s="198"/>
      <c r="AS284" s="198"/>
    </row>
    <row r="285" s="158" customFormat="1" ht="61" customHeight="1" spans="1:45">
      <c r="A285" s="24" t="s">
        <v>139</v>
      </c>
      <c r="B285" s="23" t="s">
        <v>541</v>
      </c>
      <c r="C285" s="24">
        <v>10190150087</v>
      </c>
      <c r="D285" s="24" t="s">
        <v>614</v>
      </c>
      <c r="E285" s="24" t="s">
        <v>640</v>
      </c>
      <c r="F285" s="24" t="s">
        <v>151</v>
      </c>
      <c r="G285" s="24" t="s">
        <v>405</v>
      </c>
      <c r="H285" s="23">
        <v>2019</v>
      </c>
      <c r="I285" s="24" t="s">
        <v>617</v>
      </c>
      <c r="J285" s="27" t="s">
        <v>620</v>
      </c>
      <c r="K285" s="23">
        <v>13909125390</v>
      </c>
      <c r="L285" s="181">
        <v>78</v>
      </c>
      <c r="M285" s="181"/>
      <c r="N285" s="181"/>
      <c r="O285" s="181"/>
      <c r="P285" s="181"/>
      <c r="Q285" s="181"/>
      <c r="R285" s="181">
        <v>78</v>
      </c>
      <c r="S285" s="90"/>
      <c r="T285" s="90"/>
      <c r="U285" s="90"/>
      <c r="V285" s="90"/>
      <c r="W285" s="90"/>
      <c r="X285" s="90"/>
      <c r="Y285" s="90"/>
      <c r="Z285" s="90"/>
      <c r="AA285" s="24" t="s">
        <v>135</v>
      </c>
      <c r="AB285" s="24" t="s">
        <v>116</v>
      </c>
      <c r="AC285" s="24" t="s">
        <v>116</v>
      </c>
      <c r="AD285" s="24" t="s">
        <v>116</v>
      </c>
      <c r="AE285" s="24" t="s">
        <v>116</v>
      </c>
      <c r="AF285" s="24" t="s">
        <v>136</v>
      </c>
      <c r="AG285" s="24">
        <v>100</v>
      </c>
      <c r="AH285" s="24">
        <v>213</v>
      </c>
      <c r="AI285" s="24">
        <v>453</v>
      </c>
      <c r="AJ285" s="24">
        <v>1043</v>
      </c>
      <c r="AK285" s="24" t="s">
        <v>401</v>
      </c>
      <c r="AL285" s="24" t="s">
        <v>147</v>
      </c>
      <c r="AM285" s="24"/>
      <c r="AP285" s="198"/>
      <c r="AQ285" s="198"/>
      <c r="AR285" s="198"/>
      <c r="AS285" s="198"/>
    </row>
    <row r="286" s="158" customFormat="1" ht="70" customHeight="1" spans="1:45">
      <c r="A286" s="24" t="s">
        <v>139</v>
      </c>
      <c r="B286" s="23" t="s">
        <v>541</v>
      </c>
      <c r="C286" s="24">
        <v>10190150088</v>
      </c>
      <c r="D286" s="24" t="s">
        <v>614</v>
      </c>
      <c r="E286" s="24" t="s">
        <v>641</v>
      </c>
      <c r="F286" s="24" t="s">
        <v>151</v>
      </c>
      <c r="G286" s="24" t="s">
        <v>642</v>
      </c>
      <c r="H286" s="23">
        <v>2019</v>
      </c>
      <c r="I286" s="24" t="s">
        <v>617</v>
      </c>
      <c r="J286" s="24" t="s">
        <v>218</v>
      </c>
      <c r="K286" s="23" t="s">
        <v>643</v>
      </c>
      <c r="L286" s="218">
        <v>28</v>
      </c>
      <c r="M286" s="181"/>
      <c r="N286" s="181"/>
      <c r="O286" s="181"/>
      <c r="P286" s="181"/>
      <c r="Q286" s="181"/>
      <c r="R286" s="218">
        <v>28</v>
      </c>
      <c r="S286" s="90"/>
      <c r="T286" s="90"/>
      <c r="U286" s="90"/>
      <c r="V286" s="90"/>
      <c r="W286" s="90"/>
      <c r="X286" s="90"/>
      <c r="Y286" s="90"/>
      <c r="Z286" s="90"/>
      <c r="AA286" s="24" t="s">
        <v>135</v>
      </c>
      <c r="AB286" s="24" t="s">
        <v>116</v>
      </c>
      <c r="AC286" s="24" t="s">
        <v>116</v>
      </c>
      <c r="AD286" s="24" t="s">
        <v>116</v>
      </c>
      <c r="AE286" s="24" t="s">
        <v>116</v>
      </c>
      <c r="AF286" s="24" t="s">
        <v>136</v>
      </c>
      <c r="AG286" s="24">
        <v>80</v>
      </c>
      <c r="AH286" s="24">
        <v>198</v>
      </c>
      <c r="AI286" s="219">
        <v>308</v>
      </c>
      <c r="AJ286" s="24">
        <v>849</v>
      </c>
      <c r="AK286" s="24" t="s">
        <v>401</v>
      </c>
      <c r="AL286" s="24" t="s">
        <v>147</v>
      </c>
      <c r="AM286" s="24"/>
      <c r="AP286" s="198"/>
      <c r="AQ286" s="198"/>
      <c r="AR286" s="198"/>
      <c r="AS286" s="198"/>
    </row>
    <row r="287" s="158" customFormat="1" ht="72" customHeight="1" spans="1:45">
      <c r="A287" s="24" t="s">
        <v>139</v>
      </c>
      <c r="B287" s="23" t="s">
        <v>541</v>
      </c>
      <c r="C287" s="24">
        <v>10190150089</v>
      </c>
      <c r="D287" s="24" t="s">
        <v>614</v>
      </c>
      <c r="E287" s="24" t="s">
        <v>644</v>
      </c>
      <c r="F287" s="24" t="s">
        <v>151</v>
      </c>
      <c r="G287" s="24" t="s">
        <v>272</v>
      </c>
      <c r="H287" s="24" t="s">
        <v>159</v>
      </c>
      <c r="I287" s="24" t="s">
        <v>617</v>
      </c>
      <c r="J287" s="27" t="s">
        <v>620</v>
      </c>
      <c r="K287" s="23">
        <v>13909125390</v>
      </c>
      <c r="L287" s="218">
        <v>5.5</v>
      </c>
      <c r="M287" s="181">
        <v>5.5</v>
      </c>
      <c r="N287" s="181">
        <v>5.5</v>
      </c>
      <c r="O287" s="181"/>
      <c r="P287" s="181"/>
      <c r="Q287" s="181"/>
      <c r="R287" s="218"/>
      <c r="S287" s="90"/>
      <c r="T287" s="90"/>
      <c r="U287" s="90"/>
      <c r="V287" s="90"/>
      <c r="W287" s="90"/>
      <c r="X287" s="90"/>
      <c r="Y287" s="90"/>
      <c r="Z287" s="90"/>
      <c r="AA287" s="24" t="s">
        <v>135</v>
      </c>
      <c r="AB287" s="24" t="s">
        <v>116</v>
      </c>
      <c r="AC287" s="24" t="s">
        <v>116</v>
      </c>
      <c r="AD287" s="24" t="s">
        <v>116</v>
      </c>
      <c r="AE287" s="24" t="s">
        <v>116</v>
      </c>
      <c r="AF287" s="24" t="s">
        <v>136</v>
      </c>
      <c r="AG287" s="24">
        <v>35</v>
      </c>
      <c r="AH287" s="24">
        <v>80</v>
      </c>
      <c r="AI287" s="24">
        <v>141</v>
      </c>
      <c r="AJ287" s="24">
        <v>350</v>
      </c>
      <c r="AK287" s="62" t="s">
        <v>599</v>
      </c>
      <c r="AL287" s="24" t="s">
        <v>600</v>
      </c>
      <c r="AM287" s="24"/>
      <c r="AP287" s="198"/>
      <c r="AQ287" s="198"/>
      <c r="AR287" s="198"/>
      <c r="AS287" s="198"/>
    </row>
    <row r="288" s="158" customFormat="1" ht="66" customHeight="1" spans="1:45">
      <c r="A288" s="24" t="s">
        <v>139</v>
      </c>
      <c r="B288" s="23" t="s">
        <v>541</v>
      </c>
      <c r="C288" s="24">
        <v>10190150090</v>
      </c>
      <c r="D288" s="24" t="s">
        <v>614</v>
      </c>
      <c r="E288" s="24" t="s">
        <v>645</v>
      </c>
      <c r="F288" s="24" t="s">
        <v>153</v>
      </c>
      <c r="G288" s="27" t="s">
        <v>646</v>
      </c>
      <c r="H288" s="24" t="s">
        <v>159</v>
      </c>
      <c r="I288" s="24" t="s">
        <v>617</v>
      </c>
      <c r="J288" s="27" t="s">
        <v>620</v>
      </c>
      <c r="K288" s="23">
        <v>13909125390</v>
      </c>
      <c r="L288" s="181">
        <v>66</v>
      </c>
      <c r="M288" s="181">
        <v>66</v>
      </c>
      <c r="N288" s="181">
        <v>66</v>
      </c>
      <c r="O288" s="181"/>
      <c r="P288" s="181"/>
      <c r="Q288" s="181"/>
      <c r="R288" s="181"/>
      <c r="S288" s="90"/>
      <c r="T288" s="90"/>
      <c r="U288" s="90"/>
      <c r="V288" s="90"/>
      <c r="W288" s="90"/>
      <c r="X288" s="90"/>
      <c r="Y288" s="90"/>
      <c r="Z288" s="90"/>
      <c r="AA288" s="24" t="s">
        <v>135</v>
      </c>
      <c r="AB288" s="24" t="s">
        <v>116</v>
      </c>
      <c r="AC288" s="24" t="s">
        <v>116</v>
      </c>
      <c r="AD288" s="24" t="s">
        <v>116</v>
      </c>
      <c r="AE288" s="24" t="s">
        <v>136</v>
      </c>
      <c r="AF288" s="24" t="s">
        <v>136</v>
      </c>
      <c r="AG288" s="24">
        <v>122</v>
      </c>
      <c r="AH288" s="24">
        <v>280</v>
      </c>
      <c r="AI288" s="24">
        <v>481</v>
      </c>
      <c r="AJ288" s="24">
        <v>1400</v>
      </c>
      <c r="AK288" s="24" t="s">
        <v>599</v>
      </c>
      <c r="AL288" s="24" t="s">
        <v>147</v>
      </c>
      <c r="AM288" s="24"/>
      <c r="AP288" s="198"/>
      <c r="AQ288" s="198"/>
      <c r="AR288" s="198"/>
      <c r="AS288" s="198"/>
    </row>
    <row r="289" s="158" customFormat="1" ht="68" customHeight="1" spans="1:45">
      <c r="A289" s="24" t="s">
        <v>139</v>
      </c>
      <c r="B289" s="23" t="s">
        <v>541</v>
      </c>
      <c r="C289" s="24">
        <v>10190150091</v>
      </c>
      <c r="D289" s="24" t="s">
        <v>614</v>
      </c>
      <c r="E289" s="24" t="s">
        <v>647</v>
      </c>
      <c r="F289" s="24" t="s">
        <v>153</v>
      </c>
      <c r="G289" s="24" t="s">
        <v>249</v>
      </c>
      <c r="H289" s="23">
        <v>2019</v>
      </c>
      <c r="I289" s="24" t="s">
        <v>617</v>
      </c>
      <c r="J289" s="27" t="s">
        <v>620</v>
      </c>
      <c r="K289" s="23">
        <v>13909125390</v>
      </c>
      <c r="L289" s="181">
        <v>48</v>
      </c>
      <c r="M289" s="181">
        <v>48</v>
      </c>
      <c r="N289" s="181"/>
      <c r="O289" s="181"/>
      <c r="P289" s="181">
        <v>48</v>
      </c>
      <c r="Q289" s="181"/>
      <c r="R289" s="181"/>
      <c r="S289" s="90"/>
      <c r="T289" s="90"/>
      <c r="U289" s="90"/>
      <c r="V289" s="90"/>
      <c r="W289" s="90"/>
      <c r="X289" s="90"/>
      <c r="Y289" s="90"/>
      <c r="Z289" s="90"/>
      <c r="AA289" s="24" t="s">
        <v>135</v>
      </c>
      <c r="AB289" s="24" t="s">
        <v>116</v>
      </c>
      <c r="AC289" s="24" t="s">
        <v>116</v>
      </c>
      <c r="AD289" s="24" t="s">
        <v>116</v>
      </c>
      <c r="AE289" s="24" t="s">
        <v>136</v>
      </c>
      <c r="AF289" s="24" t="s">
        <v>136</v>
      </c>
      <c r="AG289" s="24">
        <v>51</v>
      </c>
      <c r="AH289" s="24">
        <v>111</v>
      </c>
      <c r="AI289" s="24">
        <v>51</v>
      </c>
      <c r="AJ289" s="24">
        <v>111</v>
      </c>
      <c r="AK289" s="24" t="s">
        <v>599</v>
      </c>
      <c r="AL289" s="24" t="s">
        <v>147</v>
      </c>
      <c r="AM289" s="24"/>
      <c r="AP289" s="198"/>
      <c r="AQ289" s="198"/>
      <c r="AR289" s="198"/>
      <c r="AS289" s="198"/>
    </row>
    <row r="290" s="158" customFormat="1" ht="68" customHeight="1" spans="1:45">
      <c r="A290" s="24" t="s">
        <v>139</v>
      </c>
      <c r="B290" s="23" t="s">
        <v>541</v>
      </c>
      <c r="C290" s="24">
        <v>10190150092</v>
      </c>
      <c r="D290" s="24" t="s">
        <v>614</v>
      </c>
      <c r="E290" s="24" t="s">
        <v>648</v>
      </c>
      <c r="F290" s="24" t="s">
        <v>153</v>
      </c>
      <c r="G290" s="24" t="s">
        <v>249</v>
      </c>
      <c r="H290" s="23">
        <v>2019</v>
      </c>
      <c r="I290" s="24" t="s">
        <v>617</v>
      </c>
      <c r="J290" s="27" t="s">
        <v>620</v>
      </c>
      <c r="K290" s="23">
        <v>13909125390</v>
      </c>
      <c r="L290" s="181">
        <v>40</v>
      </c>
      <c r="M290" s="181">
        <v>40</v>
      </c>
      <c r="N290" s="181"/>
      <c r="O290" s="181"/>
      <c r="P290" s="181">
        <v>40</v>
      </c>
      <c r="Q290" s="181"/>
      <c r="R290" s="181"/>
      <c r="S290" s="90"/>
      <c r="T290" s="90"/>
      <c r="U290" s="90"/>
      <c r="V290" s="90"/>
      <c r="W290" s="90"/>
      <c r="X290" s="90"/>
      <c r="Y290" s="90"/>
      <c r="Z290" s="90"/>
      <c r="AA290" s="24" t="s">
        <v>135</v>
      </c>
      <c r="AB290" s="24" t="s">
        <v>116</v>
      </c>
      <c r="AC290" s="24" t="s">
        <v>116</v>
      </c>
      <c r="AD290" s="24" t="s">
        <v>116</v>
      </c>
      <c r="AE290" s="24" t="s">
        <v>136</v>
      </c>
      <c r="AF290" s="24" t="s">
        <v>136</v>
      </c>
      <c r="AG290" s="24">
        <v>51</v>
      </c>
      <c r="AH290" s="24">
        <v>111</v>
      </c>
      <c r="AI290" s="24">
        <v>230</v>
      </c>
      <c r="AJ290" s="24">
        <v>612</v>
      </c>
      <c r="AK290" s="24" t="s">
        <v>599</v>
      </c>
      <c r="AL290" s="24" t="s">
        <v>147</v>
      </c>
      <c r="AM290" s="24"/>
      <c r="AP290" s="198"/>
      <c r="AQ290" s="198"/>
      <c r="AR290" s="198"/>
      <c r="AS290" s="198"/>
    </row>
    <row r="291" s="158" customFormat="1" ht="68" customHeight="1" spans="1:45">
      <c r="A291" s="24" t="s">
        <v>139</v>
      </c>
      <c r="B291" s="23" t="s">
        <v>541</v>
      </c>
      <c r="C291" s="24">
        <v>10190150093</v>
      </c>
      <c r="D291" s="24" t="s">
        <v>614</v>
      </c>
      <c r="E291" s="73" t="s">
        <v>649</v>
      </c>
      <c r="F291" s="24" t="s">
        <v>153</v>
      </c>
      <c r="G291" s="24" t="s">
        <v>249</v>
      </c>
      <c r="H291" s="23">
        <v>2019</v>
      </c>
      <c r="I291" s="24" t="s">
        <v>617</v>
      </c>
      <c r="J291" s="27" t="s">
        <v>620</v>
      </c>
      <c r="K291" s="23">
        <v>13909125390</v>
      </c>
      <c r="L291" s="181">
        <v>15</v>
      </c>
      <c r="M291" s="181"/>
      <c r="N291" s="181"/>
      <c r="O291" s="181"/>
      <c r="P291" s="181"/>
      <c r="Q291" s="181"/>
      <c r="R291" s="181">
        <v>15</v>
      </c>
      <c r="S291" s="90"/>
      <c r="T291" s="90"/>
      <c r="U291" s="90"/>
      <c r="V291" s="90"/>
      <c r="W291" s="90"/>
      <c r="X291" s="90"/>
      <c r="Y291" s="90"/>
      <c r="Z291" s="90"/>
      <c r="AA291" s="24" t="s">
        <v>135</v>
      </c>
      <c r="AB291" s="24" t="s">
        <v>116</v>
      </c>
      <c r="AC291" s="24" t="s">
        <v>116</v>
      </c>
      <c r="AD291" s="24" t="s">
        <v>116</v>
      </c>
      <c r="AE291" s="24" t="s">
        <v>136</v>
      </c>
      <c r="AF291" s="24" t="s">
        <v>136</v>
      </c>
      <c r="AG291" s="24">
        <v>51</v>
      </c>
      <c r="AH291" s="24">
        <v>111</v>
      </c>
      <c r="AI291" s="24">
        <v>51</v>
      </c>
      <c r="AJ291" s="24">
        <v>111</v>
      </c>
      <c r="AK291" s="24" t="s">
        <v>599</v>
      </c>
      <c r="AL291" s="24" t="s">
        <v>147</v>
      </c>
      <c r="AM291" s="24"/>
      <c r="AP291" s="198"/>
      <c r="AQ291" s="198"/>
      <c r="AR291" s="198"/>
      <c r="AS291" s="198"/>
    </row>
    <row r="292" s="158" customFormat="1" ht="68" customHeight="1" spans="1:45">
      <c r="A292" s="24" t="s">
        <v>139</v>
      </c>
      <c r="B292" s="23" t="s">
        <v>541</v>
      </c>
      <c r="C292" s="24">
        <v>10190150094</v>
      </c>
      <c r="D292" s="24" t="s">
        <v>614</v>
      </c>
      <c r="E292" s="24" t="s">
        <v>650</v>
      </c>
      <c r="F292" s="24" t="s">
        <v>153</v>
      </c>
      <c r="G292" s="24" t="s">
        <v>423</v>
      </c>
      <c r="H292" s="23">
        <v>2019</v>
      </c>
      <c r="I292" s="24" t="s">
        <v>617</v>
      </c>
      <c r="J292" s="27" t="s">
        <v>620</v>
      </c>
      <c r="K292" s="23">
        <v>13909125390</v>
      </c>
      <c r="L292" s="181">
        <v>6.8</v>
      </c>
      <c r="M292" s="181"/>
      <c r="N292" s="181"/>
      <c r="O292" s="181"/>
      <c r="P292" s="181"/>
      <c r="Q292" s="181"/>
      <c r="R292" s="181">
        <v>6.8</v>
      </c>
      <c r="S292" s="90"/>
      <c r="T292" s="90"/>
      <c r="U292" s="90"/>
      <c r="V292" s="90"/>
      <c r="W292" s="90"/>
      <c r="X292" s="90"/>
      <c r="Y292" s="90"/>
      <c r="Z292" s="90"/>
      <c r="AA292" s="24" t="s">
        <v>135</v>
      </c>
      <c r="AB292" s="24" t="s">
        <v>116</v>
      </c>
      <c r="AC292" s="24" t="s">
        <v>116</v>
      </c>
      <c r="AD292" s="24" t="s">
        <v>116</v>
      </c>
      <c r="AE292" s="24" t="s">
        <v>136</v>
      </c>
      <c r="AF292" s="24" t="s">
        <v>136</v>
      </c>
      <c r="AG292" s="24">
        <v>22</v>
      </c>
      <c r="AH292" s="24">
        <v>51</v>
      </c>
      <c r="AI292" s="24">
        <v>92</v>
      </c>
      <c r="AJ292" s="24">
        <v>240</v>
      </c>
      <c r="AK292" s="24" t="s">
        <v>599</v>
      </c>
      <c r="AL292" s="24" t="s">
        <v>147</v>
      </c>
      <c r="AM292" s="24"/>
      <c r="AP292" s="198"/>
      <c r="AQ292" s="198"/>
      <c r="AR292" s="198"/>
      <c r="AS292" s="198"/>
    </row>
    <row r="293" s="158" customFormat="1" ht="68" customHeight="1" spans="1:45">
      <c r="A293" s="24" t="s">
        <v>139</v>
      </c>
      <c r="B293" s="23" t="s">
        <v>541</v>
      </c>
      <c r="C293" s="24">
        <v>10190150095</v>
      </c>
      <c r="D293" s="24" t="s">
        <v>614</v>
      </c>
      <c r="E293" s="24" t="s">
        <v>651</v>
      </c>
      <c r="F293" s="24" t="s">
        <v>153</v>
      </c>
      <c r="G293" s="25" t="s">
        <v>211</v>
      </c>
      <c r="H293" s="23">
        <v>2019</v>
      </c>
      <c r="I293" s="24" t="s">
        <v>617</v>
      </c>
      <c r="J293" s="27" t="s">
        <v>620</v>
      </c>
      <c r="K293" s="23">
        <v>13909125390</v>
      </c>
      <c r="L293" s="181">
        <v>48</v>
      </c>
      <c r="M293" s="181">
        <v>48</v>
      </c>
      <c r="N293" s="181">
        <v>48</v>
      </c>
      <c r="O293" s="181"/>
      <c r="P293" s="181"/>
      <c r="Q293" s="181"/>
      <c r="R293" s="181"/>
      <c r="S293" s="90"/>
      <c r="T293" s="90"/>
      <c r="U293" s="90"/>
      <c r="V293" s="90"/>
      <c r="W293" s="90"/>
      <c r="X293" s="90"/>
      <c r="Y293" s="90"/>
      <c r="Z293" s="90"/>
      <c r="AA293" s="24" t="s">
        <v>135</v>
      </c>
      <c r="AB293" s="24" t="s">
        <v>116</v>
      </c>
      <c r="AC293" s="24" t="s">
        <v>116</v>
      </c>
      <c r="AD293" s="24" t="s">
        <v>116</v>
      </c>
      <c r="AE293" s="24" t="s">
        <v>136</v>
      </c>
      <c r="AF293" s="24" t="s">
        <v>136</v>
      </c>
      <c r="AG293" s="24">
        <v>49</v>
      </c>
      <c r="AH293" s="24">
        <v>143</v>
      </c>
      <c r="AI293" s="24">
        <v>49</v>
      </c>
      <c r="AJ293" s="24">
        <v>143</v>
      </c>
      <c r="AK293" s="24" t="s">
        <v>599</v>
      </c>
      <c r="AL293" s="24" t="s">
        <v>147</v>
      </c>
      <c r="AM293" s="24"/>
      <c r="AP293" s="198"/>
      <c r="AQ293" s="198"/>
      <c r="AR293" s="198"/>
      <c r="AS293" s="198"/>
    </row>
    <row r="294" s="158" customFormat="1" ht="68" customHeight="1" spans="1:45">
      <c r="A294" s="24" t="s">
        <v>139</v>
      </c>
      <c r="B294" s="23" t="s">
        <v>541</v>
      </c>
      <c r="C294" s="24">
        <v>10190150096</v>
      </c>
      <c r="D294" s="24" t="s">
        <v>614</v>
      </c>
      <c r="E294" s="24" t="s">
        <v>652</v>
      </c>
      <c r="F294" s="24" t="s">
        <v>153</v>
      </c>
      <c r="G294" s="47" t="s">
        <v>211</v>
      </c>
      <c r="H294" s="23">
        <v>2019</v>
      </c>
      <c r="I294" s="24" t="s">
        <v>617</v>
      </c>
      <c r="J294" s="27" t="s">
        <v>620</v>
      </c>
      <c r="K294" s="23">
        <v>13909125390</v>
      </c>
      <c r="L294" s="181">
        <v>120</v>
      </c>
      <c r="M294" s="181">
        <v>120</v>
      </c>
      <c r="N294" s="181">
        <v>120</v>
      </c>
      <c r="O294" s="181"/>
      <c r="P294" s="181"/>
      <c r="Q294" s="181"/>
      <c r="R294" s="181"/>
      <c r="S294" s="90"/>
      <c r="T294" s="90"/>
      <c r="U294" s="90"/>
      <c r="V294" s="90"/>
      <c r="W294" s="90"/>
      <c r="X294" s="90"/>
      <c r="Y294" s="90"/>
      <c r="Z294" s="90"/>
      <c r="AA294" s="24" t="s">
        <v>135</v>
      </c>
      <c r="AB294" s="24" t="s">
        <v>116</v>
      </c>
      <c r="AC294" s="24" t="s">
        <v>116</v>
      </c>
      <c r="AD294" s="24" t="s">
        <v>116</v>
      </c>
      <c r="AE294" s="24" t="s">
        <v>136</v>
      </c>
      <c r="AF294" s="24" t="s">
        <v>136</v>
      </c>
      <c r="AG294" s="24">
        <v>65</v>
      </c>
      <c r="AH294" s="24">
        <v>120</v>
      </c>
      <c r="AI294" s="24">
        <v>258</v>
      </c>
      <c r="AJ294" s="24">
        <v>675</v>
      </c>
      <c r="AK294" s="24" t="s">
        <v>599</v>
      </c>
      <c r="AL294" s="24" t="s">
        <v>147</v>
      </c>
      <c r="AM294" s="24"/>
      <c r="AP294" s="198"/>
      <c r="AQ294" s="198"/>
      <c r="AR294" s="198"/>
      <c r="AS294" s="198"/>
    </row>
    <row r="295" s="158" customFormat="1" ht="68" customHeight="1" spans="1:45">
      <c r="A295" s="24" t="s">
        <v>139</v>
      </c>
      <c r="B295" s="23" t="s">
        <v>541</v>
      </c>
      <c r="C295" s="24">
        <v>10190150097</v>
      </c>
      <c r="D295" s="24" t="s">
        <v>614</v>
      </c>
      <c r="E295" s="24" t="s">
        <v>653</v>
      </c>
      <c r="F295" s="24" t="s">
        <v>153</v>
      </c>
      <c r="G295" s="47" t="s">
        <v>211</v>
      </c>
      <c r="H295" s="23">
        <v>2019</v>
      </c>
      <c r="I295" s="24" t="s">
        <v>617</v>
      </c>
      <c r="J295" s="27" t="s">
        <v>620</v>
      </c>
      <c r="K295" s="23">
        <v>13909125390</v>
      </c>
      <c r="L295" s="181">
        <v>19.35</v>
      </c>
      <c r="M295" s="181">
        <v>19.35</v>
      </c>
      <c r="N295" s="181">
        <v>19.35</v>
      </c>
      <c r="O295" s="181"/>
      <c r="P295" s="181"/>
      <c r="Q295" s="181"/>
      <c r="R295" s="181"/>
      <c r="S295" s="90"/>
      <c r="T295" s="90"/>
      <c r="U295" s="90"/>
      <c r="V295" s="90"/>
      <c r="W295" s="90"/>
      <c r="X295" s="90"/>
      <c r="Y295" s="90"/>
      <c r="Z295" s="90"/>
      <c r="AA295" s="24" t="s">
        <v>135</v>
      </c>
      <c r="AB295" s="24" t="s">
        <v>116</v>
      </c>
      <c r="AC295" s="24" t="s">
        <v>116</v>
      </c>
      <c r="AD295" s="24" t="s">
        <v>116</v>
      </c>
      <c r="AE295" s="24" t="s">
        <v>136</v>
      </c>
      <c r="AF295" s="24" t="s">
        <v>136</v>
      </c>
      <c r="AG295" s="24">
        <v>65</v>
      </c>
      <c r="AH295" s="24">
        <v>120</v>
      </c>
      <c r="AI295" s="24">
        <v>65</v>
      </c>
      <c r="AJ295" s="24">
        <v>120</v>
      </c>
      <c r="AK295" s="24" t="s">
        <v>599</v>
      </c>
      <c r="AL295" s="24" t="s">
        <v>147</v>
      </c>
      <c r="AM295" s="24"/>
      <c r="AP295" s="198"/>
      <c r="AQ295" s="198"/>
      <c r="AR295" s="198"/>
      <c r="AS295" s="198"/>
    </row>
    <row r="296" s="158" customFormat="1" ht="68" customHeight="1" spans="1:45">
      <c r="A296" s="24" t="s">
        <v>139</v>
      </c>
      <c r="B296" s="23" t="s">
        <v>541</v>
      </c>
      <c r="C296" s="24">
        <v>10190150098</v>
      </c>
      <c r="D296" s="24" t="s">
        <v>614</v>
      </c>
      <c r="E296" s="24" t="s">
        <v>654</v>
      </c>
      <c r="F296" s="24" t="s">
        <v>153</v>
      </c>
      <c r="G296" s="47" t="s">
        <v>211</v>
      </c>
      <c r="H296" s="23">
        <v>2019</v>
      </c>
      <c r="I296" s="24" t="s">
        <v>617</v>
      </c>
      <c r="J296" s="27" t="s">
        <v>620</v>
      </c>
      <c r="K296" s="23">
        <v>13909125390</v>
      </c>
      <c r="L296" s="181">
        <v>9.7</v>
      </c>
      <c r="M296" s="181"/>
      <c r="N296" s="181"/>
      <c r="O296" s="181"/>
      <c r="P296" s="181"/>
      <c r="Q296" s="181"/>
      <c r="R296" s="181">
        <v>9.7</v>
      </c>
      <c r="S296" s="90"/>
      <c r="T296" s="90"/>
      <c r="U296" s="90"/>
      <c r="V296" s="90"/>
      <c r="W296" s="90"/>
      <c r="X296" s="90"/>
      <c r="Y296" s="90"/>
      <c r="Z296" s="90"/>
      <c r="AA296" s="24" t="s">
        <v>135</v>
      </c>
      <c r="AB296" s="24" t="s">
        <v>116</v>
      </c>
      <c r="AC296" s="24" t="s">
        <v>116</v>
      </c>
      <c r="AD296" s="24" t="s">
        <v>116</v>
      </c>
      <c r="AE296" s="24" t="s">
        <v>136</v>
      </c>
      <c r="AF296" s="24" t="s">
        <v>136</v>
      </c>
      <c r="AG296" s="24">
        <v>65</v>
      </c>
      <c r="AH296" s="24">
        <v>120</v>
      </c>
      <c r="AI296" s="24">
        <v>65</v>
      </c>
      <c r="AJ296" s="24">
        <v>120</v>
      </c>
      <c r="AK296" s="24" t="s">
        <v>599</v>
      </c>
      <c r="AL296" s="24" t="s">
        <v>147</v>
      </c>
      <c r="AM296" s="24"/>
      <c r="AP296" s="198"/>
      <c r="AQ296" s="198"/>
      <c r="AR296" s="198"/>
      <c r="AS296" s="198"/>
    </row>
    <row r="297" s="158" customFormat="1" ht="68" customHeight="1" spans="1:45">
      <c r="A297" s="24" t="s">
        <v>139</v>
      </c>
      <c r="B297" s="23" t="s">
        <v>541</v>
      </c>
      <c r="C297" s="24">
        <v>10190150099</v>
      </c>
      <c r="D297" s="24" t="s">
        <v>614</v>
      </c>
      <c r="E297" s="24" t="s">
        <v>655</v>
      </c>
      <c r="F297" s="24" t="s">
        <v>153</v>
      </c>
      <c r="G297" s="27" t="s">
        <v>258</v>
      </c>
      <c r="H297" s="23">
        <v>2019</v>
      </c>
      <c r="I297" s="24" t="s">
        <v>617</v>
      </c>
      <c r="J297" s="27" t="s">
        <v>620</v>
      </c>
      <c r="K297" s="23">
        <v>13909125390</v>
      </c>
      <c r="L297" s="181">
        <v>15</v>
      </c>
      <c r="M297" s="181">
        <v>15</v>
      </c>
      <c r="N297" s="181"/>
      <c r="O297" s="181"/>
      <c r="P297" s="181">
        <v>15</v>
      </c>
      <c r="Q297" s="181"/>
      <c r="R297" s="181"/>
      <c r="S297" s="90"/>
      <c r="T297" s="90"/>
      <c r="U297" s="90"/>
      <c r="V297" s="90"/>
      <c r="W297" s="90"/>
      <c r="X297" s="90"/>
      <c r="Y297" s="90"/>
      <c r="Z297" s="90"/>
      <c r="AA297" s="24" t="s">
        <v>135</v>
      </c>
      <c r="AB297" s="24" t="s">
        <v>116</v>
      </c>
      <c r="AC297" s="24" t="s">
        <v>116</v>
      </c>
      <c r="AD297" s="24" t="s">
        <v>116</v>
      </c>
      <c r="AE297" s="24" t="s">
        <v>136</v>
      </c>
      <c r="AF297" s="24" t="s">
        <v>136</v>
      </c>
      <c r="AG297" s="24">
        <v>154</v>
      </c>
      <c r="AH297" s="24">
        <v>383</v>
      </c>
      <c r="AI297" s="24">
        <v>154</v>
      </c>
      <c r="AJ297" s="24">
        <v>383</v>
      </c>
      <c r="AK297" s="24" t="s">
        <v>599</v>
      </c>
      <c r="AL297" s="24" t="s">
        <v>147</v>
      </c>
      <c r="AM297" s="24"/>
      <c r="AP297" s="198"/>
      <c r="AQ297" s="198"/>
      <c r="AR297" s="198"/>
      <c r="AS297" s="198"/>
    </row>
    <row r="298" s="158" customFormat="1" ht="68" customHeight="1" spans="1:45">
      <c r="A298" s="24" t="s">
        <v>139</v>
      </c>
      <c r="B298" s="23" t="s">
        <v>541</v>
      </c>
      <c r="C298" s="24">
        <v>10190150100</v>
      </c>
      <c r="D298" s="24" t="s">
        <v>614</v>
      </c>
      <c r="E298" s="24" t="s">
        <v>656</v>
      </c>
      <c r="F298" s="24" t="s">
        <v>153</v>
      </c>
      <c r="G298" s="27" t="s">
        <v>354</v>
      </c>
      <c r="H298" s="23">
        <v>2019</v>
      </c>
      <c r="I298" s="24" t="s">
        <v>617</v>
      </c>
      <c r="J298" s="27" t="s">
        <v>620</v>
      </c>
      <c r="K298" s="23">
        <v>13909125390</v>
      </c>
      <c r="L298" s="181">
        <v>52</v>
      </c>
      <c r="M298" s="181">
        <v>52</v>
      </c>
      <c r="N298" s="181"/>
      <c r="O298" s="181"/>
      <c r="P298" s="181">
        <v>52</v>
      </c>
      <c r="Q298" s="181"/>
      <c r="R298" s="181"/>
      <c r="S298" s="90"/>
      <c r="T298" s="90"/>
      <c r="U298" s="90"/>
      <c r="V298" s="90"/>
      <c r="W298" s="90"/>
      <c r="X298" s="90"/>
      <c r="Y298" s="90"/>
      <c r="Z298" s="90"/>
      <c r="AA298" s="24" t="s">
        <v>135</v>
      </c>
      <c r="AB298" s="24" t="s">
        <v>116</v>
      </c>
      <c r="AC298" s="24" t="s">
        <v>116</v>
      </c>
      <c r="AD298" s="24" t="s">
        <v>116</v>
      </c>
      <c r="AE298" s="24" t="s">
        <v>136</v>
      </c>
      <c r="AF298" s="24" t="s">
        <v>136</v>
      </c>
      <c r="AG298" s="24">
        <v>86</v>
      </c>
      <c r="AH298" s="24">
        <v>199</v>
      </c>
      <c r="AI298" s="24">
        <v>86</v>
      </c>
      <c r="AJ298" s="24">
        <v>199</v>
      </c>
      <c r="AK298" s="24" t="s">
        <v>599</v>
      </c>
      <c r="AL298" s="24" t="s">
        <v>147</v>
      </c>
      <c r="AM298" s="24"/>
      <c r="AP298" s="198"/>
      <c r="AQ298" s="198"/>
      <c r="AR298" s="198"/>
      <c r="AS298" s="198"/>
    </row>
    <row r="299" s="158" customFormat="1" ht="68" customHeight="1" spans="1:45">
      <c r="A299" s="24" t="s">
        <v>139</v>
      </c>
      <c r="B299" s="23" t="s">
        <v>541</v>
      </c>
      <c r="C299" s="24">
        <v>10190150101</v>
      </c>
      <c r="D299" s="24" t="s">
        <v>614</v>
      </c>
      <c r="E299" s="24" t="s">
        <v>657</v>
      </c>
      <c r="F299" s="24" t="s">
        <v>153</v>
      </c>
      <c r="G299" s="27" t="s">
        <v>351</v>
      </c>
      <c r="H299" s="23">
        <v>2019</v>
      </c>
      <c r="I299" s="24" t="s">
        <v>617</v>
      </c>
      <c r="J299" s="27" t="s">
        <v>620</v>
      </c>
      <c r="K299" s="23">
        <v>13909125390</v>
      </c>
      <c r="L299" s="181">
        <v>20</v>
      </c>
      <c r="M299" s="181"/>
      <c r="N299" s="181"/>
      <c r="O299" s="181"/>
      <c r="P299" s="181"/>
      <c r="Q299" s="181"/>
      <c r="R299" s="181">
        <v>20</v>
      </c>
      <c r="S299" s="90"/>
      <c r="T299" s="90"/>
      <c r="U299" s="90"/>
      <c r="V299" s="90"/>
      <c r="W299" s="90"/>
      <c r="X299" s="90"/>
      <c r="Y299" s="90"/>
      <c r="Z299" s="90"/>
      <c r="AA299" s="24" t="s">
        <v>135</v>
      </c>
      <c r="AB299" s="24" t="s">
        <v>116</v>
      </c>
      <c r="AC299" s="24" t="s">
        <v>116</v>
      </c>
      <c r="AD299" s="24" t="s">
        <v>116</v>
      </c>
      <c r="AE299" s="24" t="s">
        <v>136</v>
      </c>
      <c r="AF299" s="24" t="s">
        <v>136</v>
      </c>
      <c r="AG299" s="24">
        <v>50</v>
      </c>
      <c r="AH299" s="24">
        <v>88</v>
      </c>
      <c r="AI299" s="24">
        <v>154</v>
      </c>
      <c r="AJ299" s="24">
        <v>497</v>
      </c>
      <c r="AK299" s="24" t="s">
        <v>599</v>
      </c>
      <c r="AL299" s="24" t="s">
        <v>147</v>
      </c>
      <c r="AM299" s="24"/>
      <c r="AP299" s="198"/>
      <c r="AQ299" s="198"/>
      <c r="AR299" s="198"/>
      <c r="AS299" s="198"/>
    </row>
    <row r="300" s="158" customFormat="1" ht="68" customHeight="1" spans="1:45">
      <c r="A300" s="24" t="s">
        <v>139</v>
      </c>
      <c r="B300" s="23" t="s">
        <v>541</v>
      </c>
      <c r="C300" s="24">
        <v>10190150102</v>
      </c>
      <c r="D300" s="24" t="s">
        <v>614</v>
      </c>
      <c r="E300" s="24" t="s">
        <v>658</v>
      </c>
      <c r="F300" s="24" t="s">
        <v>153</v>
      </c>
      <c r="G300" s="24" t="s">
        <v>659</v>
      </c>
      <c r="H300" s="23">
        <v>2019</v>
      </c>
      <c r="I300" s="24" t="s">
        <v>617</v>
      </c>
      <c r="J300" s="27" t="s">
        <v>620</v>
      </c>
      <c r="K300" s="23">
        <v>13909125390</v>
      </c>
      <c r="L300" s="181">
        <v>25</v>
      </c>
      <c r="M300" s="181">
        <v>25</v>
      </c>
      <c r="N300" s="181"/>
      <c r="O300" s="181"/>
      <c r="P300" s="181">
        <v>25</v>
      </c>
      <c r="Q300" s="181"/>
      <c r="R300" s="181"/>
      <c r="S300" s="90"/>
      <c r="T300" s="90"/>
      <c r="U300" s="90"/>
      <c r="V300" s="90"/>
      <c r="W300" s="90"/>
      <c r="X300" s="90"/>
      <c r="Y300" s="90"/>
      <c r="Z300" s="90"/>
      <c r="AA300" s="24" t="s">
        <v>135</v>
      </c>
      <c r="AB300" s="24" t="s">
        <v>116</v>
      </c>
      <c r="AC300" s="24" t="s">
        <v>116</v>
      </c>
      <c r="AD300" s="24" t="s">
        <v>116</v>
      </c>
      <c r="AE300" s="24" t="s">
        <v>136</v>
      </c>
      <c r="AF300" s="24" t="s">
        <v>136</v>
      </c>
      <c r="AG300" s="24">
        <v>86</v>
      </c>
      <c r="AH300" s="24">
        <v>171</v>
      </c>
      <c r="AI300" s="24">
        <v>157</v>
      </c>
      <c r="AJ300" s="24">
        <v>215</v>
      </c>
      <c r="AK300" s="24" t="s">
        <v>599</v>
      </c>
      <c r="AL300" s="24" t="s">
        <v>147</v>
      </c>
      <c r="AM300" s="24"/>
      <c r="AP300" s="198"/>
      <c r="AQ300" s="198"/>
      <c r="AR300" s="198"/>
      <c r="AS300" s="198"/>
    </row>
    <row r="301" s="158" customFormat="1" ht="68" customHeight="1" spans="1:45">
      <c r="A301" s="24" t="s">
        <v>139</v>
      </c>
      <c r="B301" s="23" t="s">
        <v>541</v>
      </c>
      <c r="C301" s="24">
        <v>10190150103</v>
      </c>
      <c r="D301" s="24" t="s">
        <v>614</v>
      </c>
      <c r="E301" s="24" t="s">
        <v>660</v>
      </c>
      <c r="F301" s="24" t="s">
        <v>155</v>
      </c>
      <c r="G301" s="24" t="s">
        <v>661</v>
      </c>
      <c r="H301" s="24" t="s">
        <v>159</v>
      </c>
      <c r="I301" s="24" t="s">
        <v>617</v>
      </c>
      <c r="J301" s="27" t="s">
        <v>620</v>
      </c>
      <c r="K301" s="23">
        <v>13909125390</v>
      </c>
      <c r="L301" s="181">
        <v>10</v>
      </c>
      <c r="M301" s="181"/>
      <c r="N301" s="181"/>
      <c r="O301" s="181"/>
      <c r="P301" s="181"/>
      <c r="Q301" s="181"/>
      <c r="R301" s="181">
        <v>10</v>
      </c>
      <c r="S301" s="90"/>
      <c r="T301" s="90"/>
      <c r="U301" s="90"/>
      <c r="V301" s="90"/>
      <c r="W301" s="90"/>
      <c r="X301" s="90"/>
      <c r="Y301" s="90"/>
      <c r="Z301" s="90"/>
      <c r="AA301" s="24" t="s">
        <v>135</v>
      </c>
      <c r="AB301" s="24" t="s">
        <v>116</v>
      </c>
      <c r="AC301" s="24" t="s">
        <v>116</v>
      </c>
      <c r="AD301" s="24" t="s">
        <v>116</v>
      </c>
      <c r="AE301" s="24" t="s">
        <v>116</v>
      </c>
      <c r="AF301" s="24" t="s">
        <v>136</v>
      </c>
      <c r="AG301" s="191">
        <v>55</v>
      </c>
      <c r="AH301" s="191">
        <v>136</v>
      </c>
      <c r="AI301" s="24">
        <v>152</v>
      </c>
      <c r="AJ301" s="191">
        <v>380</v>
      </c>
      <c r="AK301" s="24" t="s">
        <v>599</v>
      </c>
      <c r="AL301" s="24" t="s">
        <v>600</v>
      </c>
      <c r="AM301" s="24"/>
      <c r="AP301" s="198"/>
      <c r="AQ301" s="198"/>
      <c r="AR301" s="198"/>
      <c r="AS301" s="198"/>
    </row>
    <row r="302" s="158" customFormat="1" ht="68" customHeight="1" spans="1:45">
      <c r="A302" s="24" t="s">
        <v>139</v>
      </c>
      <c r="B302" s="23" t="s">
        <v>541</v>
      </c>
      <c r="C302" s="24">
        <v>10190150104</v>
      </c>
      <c r="D302" s="24" t="s">
        <v>614</v>
      </c>
      <c r="E302" s="24" t="s">
        <v>662</v>
      </c>
      <c r="F302" s="24" t="s">
        <v>155</v>
      </c>
      <c r="G302" s="24" t="s">
        <v>232</v>
      </c>
      <c r="H302" s="24" t="s">
        <v>159</v>
      </c>
      <c r="I302" s="24" t="s">
        <v>617</v>
      </c>
      <c r="J302" s="27" t="s">
        <v>620</v>
      </c>
      <c r="K302" s="23">
        <v>13909125390</v>
      </c>
      <c r="L302" s="181">
        <v>3.2</v>
      </c>
      <c r="M302" s="181"/>
      <c r="N302" s="181"/>
      <c r="O302" s="181"/>
      <c r="P302" s="181"/>
      <c r="Q302" s="181"/>
      <c r="R302" s="181">
        <v>3.2</v>
      </c>
      <c r="S302" s="90"/>
      <c r="T302" s="90"/>
      <c r="U302" s="90"/>
      <c r="V302" s="90"/>
      <c r="W302" s="90"/>
      <c r="X302" s="90"/>
      <c r="Y302" s="90"/>
      <c r="Z302" s="90"/>
      <c r="AA302" s="24" t="s">
        <v>135</v>
      </c>
      <c r="AB302" s="24" t="s">
        <v>116</v>
      </c>
      <c r="AC302" s="24" t="s">
        <v>116</v>
      </c>
      <c r="AD302" s="24" t="s">
        <v>116</v>
      </c>
      <c r="AE302" s="24" t="s">
        <v>116</v>
      </c>
      <c r="AF302" s="24" t="s">
        <v>136</v>
      </c>
      <c r="AG302" s="191">
        <v>40</v>
      </c>
      <c r="AH302" s="191">
        <v>68</v>
      </c>
      <c r="AI302" s="24">
        <v>144</v>
      </c>
      <c r="AJ302" s="24">
        <v>363</v>
      </c>
      <c r="AK302" s="24" t="s">
        <v>599</v>
      </c>
      <c r="AL302" s="24" t="s">
        <v>600</v>
      </c>
      <c r="AM302" s="24"/>
      <c r="AP302" s="198"/>
      <c r="AQ302" s="198"/>
      <c r="AR302" s="198"/>
      <c r="AS302" s="198"/>
    </row>
    <row r="303" s="158" customFormat="1" ht="68" customHeight="1" spans="1:45">
      <c r="A303" s="24" t="s">
        <v>139</v>
      </c>
      <c r="B303" s="23" t="s">
        <v>541</v>
      </c>
      <c r="C303" s="24">
        <v>10190150105</v>
      </c>
      <c r="D303" s="24" t="s">
        <v>614</v>
      </c>
      <c r="E303" s="24" t="s">
        <v>663</v>
      </c>
      <c r="F303" s="24" t="s">
        <v>155</v>
      </c>
      <c r="G303" s="24" t="s">
        <v>303</v>
      </c>
      <c r="H303" s="23">
        <v>2019</v>
      </c>
      <c r="I303" s="24" t="s">
        <v>617</v>
      </c>
      <c r="J303" s="27" t="s">
        <v>620</v>
      </c>
      <c r="K303" s="23">
        <v>13909125390</v>
      </c>
      <c r="L303" s="181">
        <v>20</v>
      </c>
      <c r="M303" s="181"/>
      <c r="N303" s="181"/>
      <c r="O303" s="181"/>
      <c r="P303" s="181"/>
      <c r="Q303" s="181"/>
      <c r="R303" s="181">
        <v>20</v>
      </c>
      <c r="S303" s="90"/>
      <c r="T303" s="90"/>
      <c r="U303" s="90"/>
      <c r="V303" s="90"/>
      <c r="W303" s="90"/>
      <c r="X303" s="90"/>
      <c r="Y303" s="90"/>
      <c r="Z303" s="90"/>
      <c r="AA303" s="24" t="s">
        <v>135</v>
      </c>
      <c r="AB303" s="24" t="s">
        <v>116</v>
      </c>
      <c r="AC303" s="24" t="s">
        <v>116</v>
      </c>
      <c r="AD303" s="24" t="s">
        <v>116</v>
      </c>
      <c r="AE303" s="24" t="s">
        <v>116</v>
      </c>
      <c r="AF303" s="24" t="s">
        <v>136</v>
      </c>
      <c r="AG303" s="191">
        <v>80</v>
      </c>
      <c r="AH303" s="191">
        <v>163</v>
      </c>
      <c r="AI303" s="24">
        <v>278</v>
      </c>
      <c r="AJ303" s="191">
        <v>643</v>
      </c>
      <c r="AK303" s="24" t="s">
        <v>599</v>
      </c>
      <c r="AL303" s="24" t="s">
        <v>600</v>
      </c>
      <c r="AM303" s="24"/>
      <c r="AP303" s="198"/>
      <c r="AQ303" s="198"/>
      <c r="AR303" s="198"/>
      <c r="AS303" s="198"/>
    </row>
    <row r="304" s="158" customFormat="1" ht="68" customHeight="1" spans="1:45">
      <c r="A304" s="24" t="s">
        <v>139</v>
      </c>
      <c r="B304" s="23" t="s">
        <v>541</v>
      </c>
      <c r="C304" s="24">
        <v>10190150106</v>
      </c>
      <c r="D304" s="24" t="s">
        <v>614</v>
      </c>
      <c r="E304" s="24" t="s">
        <v>664</v>
      </c>
      <c r="F304" s="24" t="s">
        <v>155</v>
      </c>
      <c r="G304" s="24" t="s">
        <v>178</v>
      </c>
      <c r="H304" s="23">
        <v>2019</v>
      </c>
      <c r="I304" s="24" t="s">
        <v>617</v>
      </c>
      <c r="J304" s="27" t="s">
        <v>620</v>
      </c>
      <c r="K304" s="23">
        <v>13909125390</v>
      </c>
      <c r="L304" s="181">
        <v>15.48</v>
      </c>
      <c r="M304" s="181">
        <v>15.48</v>
      </c>
      <c r="N304" s="181"/>
      <c r="O304" s="181"/>
      <c r="P304" s="181">
        <v>15.48</v>
      </c>
      <c r="Q304" s="181"/>
      <c r="R304" s="181"/>
      <c r="S304" s="90"/>
      <c r="T304" s="90"/>
      <c r="U304" s="90"/>
      <c r="V304" s="90"/>
      <c r="W304" s="90"/>
      <c r="X304" s="90"/>
      <c r="Y304" s="90"/>
      <c r="Z304" s="90"/>
      <c r="AA304" s="24" t="s">
        <v>135</v>
      </c>
      <c r="AB304" s="24" t="s">
        <v>116</v>
      </c>
      <c r="AC304" s="24" t="s">
        <v>116</v>
      </c>
      <c r="AD304" s="24" t="s">
        <v>116</v>
      </c>
      <c r="AE304" s="24" t="s">
        <v>116</v>
      </c>
      <c r="AF304" s="24" t="s">
        <v>136</v>
      </c>
      <c r="AG304" s="191">
        <v>31</v>
      </c>
      <c r="AH304" s="191">
        <v>74</v>
      </c>
      <c r="AI304" s="191">
        <v>31</v>
      </c>
      <c r="AJ304" s="191">
        <v>74</v>
      </c>
      <c r="AK304" s="24" t="s">
        <v>599</v>
      </c>
      <c r="AL304" s="24" t="s">
        <v>600</v>
      </c>
      <c r="AM304" s="24"/>
      <c r="AP304" s="198"/>
      <c r="AQ304" s="198"/>
      <c r="AR304" s="198"/>
      <c r="AS304" s="198"/>
    </row>
    <row r="305" s="158" customFormat="1" ht="68" customHeight="1" spans="1:45">
      <c r="A305" s="24" t="s">
        <v>139</v>
      </c>
      <c r="B305" s="23" t="s">
        <v>541</v>
      </c>
      <c r="C305" s="24">
        <v>10190150107</v>
      </c>
      <c r="D305" s="24" t="s">
        <v>614</v>
      </c>
      <c r="E305" s="24" t="s">
        <v>665</v>
      </c>
      <c r="F305" s="24" t="s">
        <v>155</v>
      </c>
      <c r="G305" s="24" t="s">
        <v>314</v>
      </c>
      <c r="H305" s="23">
        <v>2019</v>
      </c>
      <c r="I305" s="24" t="s">
        <v>617</v>
      </c>
      <c r="J305" s="27" t="s">
        <v>620</v>
      </c>
      <c r="K305" s="23">
        <v>13909125390</v>
      </c>
      <c r="L305" s="181">
        <v>20</v>
      </c>
      <c r="M305" s="181"/>
      <c r="N305" s="181"/>
      <c r="O305" s="181"/>
      <c r="P305" s="181"/>
      <c r="Q305" s="181"/>
      <c r="R305" s="181">
        <v>20</v>
      </c>
      <c r="S305" s="90"/>
      <c r="T305" s="90"/>
      <c r="U305" s="90"/>
      <c r="V305" s="90"/>
      <c r="W305" s="90"/>
      <c r="X305" s="90"/>
      <c r="Y305" s="90"/>
      <c r="Z305" s="90"/>
      <c r="AA305" s="24" t="s">
        <v>135</v>
      </c>
      <c r="AB305" s="24" t="s">
        <v>116</v>
      </c>
      <c r="AC305" s="24" t="s">
        <v>116</v>
      </c>
      <c r="AD305" s="24" t="s">
        <v>116</v>
      </c>
      <c r="AE305" s="24" t="s">
        <v>116</v>
      </c>
      <c r="AF305" s="24" t="s">
        <v>136</v>
      </c>
      <c r="AG305" s="191">
        <v>78</v>
      </c>
      <c r="AH305" s="191">
        <v>165</v>
      </c>
      <c r="AI305" s="191">
        <v>78</v>
      </c>
      <c r="AJ305" s="191">
        <v>165</v>
      </c>
      <c r="AK305" s="24" t="s">
        <v>599</v>
      </c>
      <c r="AL305" s="24" t="s">
        <v>600</v>
      </c>
      <c r="AM305" s="24"/>
      <c r="AP305" s="198"/>
      <c r="AQ305" s="198"/>
      <c r="AR305" s="198"/>
      <c r="AS305" s="198"/>
    </row>
    <row r="306" s="158" customFormat="1" ht="68" customHeight="1" spans="1:45">
      <c r="A306" s="24" t="s">
        <v>139</v>
      </c>
      <c r="B306" s="23" t="s">
        <v>541</v>
      </c>
      <c r="C306" s="24">
        <v>10190150108</v>
      </c>
      <c r="D306" s="24" t="s">
        <v>614</v>
      </c>
      <c r="E306" s="24" t="s">
        <v>666</v>
      </c>
      <c r="F306" s="24" t="s">
        <v>157</v>
      </c>
      <c r="G306" s="24" t="s">
        <v>328</v>
      </c>
      <c r="H306" s="23">
        <v>2019</v>
      </c>
      <c r="I306" s="24" t="s">
        <v>617</v>
      </c>
      <c r="J306" s="24" t="s">
        <v>329</v>
      </c>
      <c r="K306" s="23">
        <v>13379128884</v>
      </c>
      <c r="L306" s="181">
        <v>40</v>
      </c>
      <c r="M306" s="181"/>
      <c r="N306" s="181"/>
      <c r="O306" s="181"/>
      <c r="P306" s="181"/>
      <c r="Q306" s="181"/>
      <c r="R306" s="181">
        <v>40</v>
      </c>
      <c r="S306" s="90"/>
      <c r="T306" s="90"/>
      <c r="U306" s="90"/>
      <c r="V306" s="90"/>
      <c r="W306" s="90"/>
      <c r="X306" s="90"/>
      <c r="Y306" s="90"/>
      <c r="Z306" s="90"/>
      <c r="AA306" s="24" t="s">
        <v>135</v>
      </c>
      <c r="AB306" s="24" t="s">
        <v>116</v>
      </c>
      <c r="AC306" s="24" t="s">
        <v>116</v>
      </c>
      <c r="AD306" s="24" t="s">
        <v>116</v>
      </c>
      <c r="AE306" s="24" t="s">
        <v>116</v>
      </c>
      <c r="AF306" s="24" t="s">
        <v>136</v>
      </c>
      <c r="AG306" s="24">
        <v>23</v>
      </c>
      <c r="AH306" s="24">
        <v>50</v>
      </c>
      <c r="AI306" s="24">
        <v>23</v>
      </c>
      <c r="AJ306" s="24">
        <v>50</v>
      </c>
      <c r="AK306" s="24" t="s">
        <v>146</v>
      </c>
      <c r="AL306" s="24" t="s">
        <v>147</v>
      </c>
      <c r="AM306" s="24"/>
      <c r="AP306" s="198"/>
      <c r="AQ306" s="198"/>
      <c r="AR306" s="198"/>
      <c r="AS306" s="198"/>
    </row>
    <row r="307" s="158" customFormat="1" ht="68" customHeight="1" spans="1:45">
      <c r="A307" s="24" t="s">
        <v>139</v>
      </c>
      <c r="B307" s="23" t="s">
        <v>541</v>
      </c>
      <c r="C307" s="24">
        <v>10190150109</v>
      </c>
      <c r="D307" s="24" t="s">
        <v>614</v>
      </c>
      <c r="E307" s="24" t="s">
        <v>667</v>
      </c>
      <c r="F307" s="24" t="s">
        <v>157</v>
      </c>
      <c r="G307" s="24" t="s">
        <v>328</v>
      </c>
      <c r="H307" s="23">
        <v>2019</v>
      </c>
      <c r="I307" s="24" t="s">
        <v>617</v>
      </c>
      <c r="J307" s="24" t="s">
        <v>329</v>
      </c>
      <c r="K307" s="23">
        <v>13379128884</v>
      </c>
      <c r="L307" s="181">
        <v>45</v>
      </c>
      <c r="M307" s="181">
        <v>45</v>
      </c>
      <c r="N307" s="181"/>
      <c r="O307" s="181"/>
      <c r="P307" s="181">
        <v>45</v>
      </c>
      <c r="Q307" s="181"/>
      <c r="R307" s="181"/>
      <c r="S307" s="90"/>
      <c r="T307" s="90"/>
      <c r="U307" s="90"/>
      <c r="V307" s="90"/>
      <c r="W307" s="90"/>
      <c r="X307" s="90"/>
      <c r="Y307" s="90"/>
      <c r="Z307" s="90"/>
      <c r="AA307" s="24" t="s">
        <v>135</v>
      </c>
      <c r="AB307" s="24" t="s">
        <v>116</v>
      </c>
      <c r="AC307" s="24" t="s">
        <v>116</v>
      </c>
      <c r="AD307" s="24" t="s">
        <v>116</v>
      </c>
      <c r="AE307" s="24" t="s">
        <v>116</v>
      </c>
      <c r="AF307" s="24" t="s">
        <v>136</v>
      </c>
      <c r="AG307" s="24">
        <v>9</v>
      </c>
      <c r="AH307" s="24">
        <v>19</v>
      </c>
      <c r="AI307" s="24">
        <v>9</v>
      </c>
      <c r="AJ307" s="24">
        <v>19</v>
      </c>
      <c r="AK307" s="24" t="s">
        <v>599</v>
      </c>
      <c r="AL307" s="24" t="s">
        <v>600</v>
      </c>
      <c r="AM307" s="24"/>
      <c r="AP307" s="198"/>
      <c r="AQ307" s="198"/>
      <c r="AR307" s="198"/>
      <c r="AS307" s="198"/>
    </row>
    <row r="308" s="158" customFormat="1" ht="68" customHeight="1" spans="1:45">
      <c r="A308" s="24" t="s">
        <v>139</v>
      </c>
      <c r="B308" s="23" t="s">
        <v>541</v>
      </c>
      <c r="C308" s="24">
        <v>10190150110</v>
      </c>
      <c r="D308" s="24" t="s">
        <v>614</v>
      </c>
      <c r="E308" s="24" t="s">
        <v>668</v>
      </c>
      <c r="F308" s="24" t="s">
        <v>157</v>
      </c>
      <c r="G308" s="24" t="s">
        <v>322</v>
      </c>
      <c r="H308" s="24" t="s">
        <v>159</v>
      </c>
      <c r="I308" s="215" t="s">
        <v>617</v>
      </c>
      <c r="J308" s="24" t="s">
        <v>323</v>
      </c>
      <c r="K308" s="23">
        <v>17730783163</v>
      </c>
      <c r="L308" s="181">
        <v>25.52</v>
      </c>
      <c r="M308" s="181"/>
      <c r="N308" s="181"/>
      <c r="O308" s="181"/>
      <c r="P308" s="181"/>
      <c r="Q308" s="181"/>
      <c r="R308" s="181">
        <v>25.52</v>
      </c>
      <c r="S308" s="90"/>
      <c r="T308" s="90"/>
      <c r="U308" s="90"/>
      <c r="V308" s="90"/>
      <c r="W308" s="90"/>
      <c r="X308" s="90"/>
      <c r="Y308" s="90"/>
      <c r="Z308" s="90"/>
      <c r="AA308" s="24" t="s">
        <v>135</v>
      </c>
      <c r="AB308" s="24" t="s">
        <v>116</v>
      </c>
      <c r="AC308" s="24" t="s">
        <v>116</v>
      </c>
      <c r="AD308" s="24" t="s">
        <v>116</v>
      </c>
      <c r="AE308" s="24" t="s">
        <v>116</v>
      </c>
      <c r="AF308" s="24" t="s">
        <v>136</v>
      </c>
      <c r="AG308" s="24">
        <v>139</v>
      </c>
      <c r="AH308" s="24">
        <v>340</v>
      </c>
      <c r="AI308" s="24">
        <v>387</v>
      </c>
      <c r="AJ308" s="24">
        <v>1048</v>
      </c>
      <c r="AK308" s="24" t="s">
        <v>599</v>
      </c>
      <c r="AL308" s="24" t="s">
        <v>600</v>
      </c>
      <c r="AM308" s="24"/>
      <c r="AP308" s="198"/>
      <c r="AQ308" s="198"/>
      <c r="AR308" s="198"/>
      <c r="AS308" s="198"/>
    </row>
    <row r="309" s="158" customFormat="1" ht="68" customHeight="1" spans="1:45">
      <c r="A309" s="24" t="s">
        <v>139</v>
      </c>
      <c r="B309" s="23" t="s">
        <v>541</v>
      </c>
      <c r="C309" s="24">
        <v>10190150111</v>
      </c>
      <c r="D309" s="24" t="s">
        <v>614</v>
      </c>
      <c r="E309" s="24" t="s">
        <v>669</v>
      </c>
      <c r="F309" s="27" t="s">
        <v>157</v>
      </c>
      <c r="G309" s="27" t="s">
        <v>322</v>
      </c>
      <c r="H309" s="215">
        <v>2019</v>
      </c>
      <c r="I309" s="24" t="s">
        <v>617</v>
      </c>
      <c r="J309" s="27" t="s">
        <v>620</v>
      </c>
      <c r="K309" s="23">
        <v>13909125390</v>
      </c>
      <c r="L309" s="181">
        <v>1.8</v>
      </c>
      <c r="M309" s="181">
        <v>1.8</v>
      </c>
      <c r="N309" s="181">
        <v>1.8</v>
      </c>
      <c r="O309" s="181"/>
      <c r="P309" s="181"/>
      <c r="Q309" s="181"/>
      <c r="R309" s="181"/>
      <c r="S309" s="90"/>
      <c r="T309" s="90"/>
      <c r="U309" s="90"/>
      <c r="V309" s="90"/>
      <c r="W309" s="90"/>
      <c r="X309" s="90"/>
      <c r="Y309" s="90"/>
      <c r="Z309" s="90"/>
      <c r="AA309" s="24" t="s">
        <v>135</v>
      </c>
      <c r="AB309" s="24" t="s">
        <v>116</v>
      </c>
      <c r="AC309" s="24" t="s">
        <v>116</v>
      </c>
      <c r="AD309" s="24" t="s">
        <v>116</v>
      </c>
      <c r="AE309" s="24" t="s">
        <v>116</v>
      </c>
      <c r="AF309" s="24" t="s">
        <v>136</v>
      </c>
      <c r="AG309" s="24">
        <v>64</v>
      </c>
      <c r="AH309" s="24">
        <v>152</v>
      </c>
      <c r="AI309" s="24">
        <v>211</v>
      </c>
      <c r="AJ309" s="24">
        <v>572</v>
      </c>
      <c r="AK309" s="24" t="s">
        <v>599</v>
      </c>
      <c r="AL309" s="24" t="s">
        <v>600</v>
      </c>
      <c r="AM309" s="24"/>
      <c r="AP309" s="198"/>
      <c r="AQ309" s="198"/>
      <c r="AR309" s="198"/>
      <c r="AS309" s="198"/>
    </row>
    <row r="310" s="158" customFormat="1" ht="120" customHeight="1" spans="1:45">
      <c r="A310" s="24" t="s">
        <v>139</v>
      </c>
      <c r="B310" s="23" t="s">
        <v>541</v>
      </c>
      <c r="C310" s="24">
        <v>10190150112</v>
      </c>
      <c r="D310" s="24" t="s">
        <v>670</v>
      </c>
      <c r="E310" s="24" t="s">
        <v>671</v>
      </c>
      <c r="F310" s="24" t="s">
        <v>153</v>
      </c>
      <c r="G310" s="24" t="s">
        <v>153</v>
      </c>
      <c r="H310" s="24" t="s">
        <v>159</v>
      </c>
      <c r="I310" s="24" t="s">
        <v>144</v>
      </c>
      <c r="J310" s="27" t="s">
        <v>672</v>
      </c>
      <c r="K310" s="23">
        <v>13309124643</v>
      </c>
      <c r="L310" s="185">
        <v>77.7</v>
      </c>
      <c r="M310" s="181"/>
      <c r="N310" s="181"/>
      <c r="O310" s="181"/>
      <c r="P310" s="181"/>
      <c r="Q310" s="181"/>
      <c r="R310" s="185">
        <v>77.7</v>
      </c>
      <c r="S310" s="90"/>
      <c r="T310" s="90"/>
      <c r="U310" s="90"/>
      <c r="V310" s="90"/>
      <c r="W310" s="90"/>
      <c r="X310" s="90"/>
      <c r="Y310" s="90"/>
      <c r="Z310" s="90"/>
      <c r="AA310" s="24" t="s">
        <v>135</v>
      </c>
      <c r="AB310" s="24" t="s">
        <v>116</v>
      </c>
      <c r="AC310" s="24" t="s">
        <v>136</v>
      </c>
      <c r="AD310" s="24" t="s">
        <v>136</v>
      </c>
      <c r="AE310" s="24" t="s">
        <v>136</v>
      </c>
      <c r="AF310" s="24" t="s">
        <v>136</v>
      </c>
      <c r="AG310" s="24">
        <v>399</v>
      </c>
      <c r="AH310" s="24">
        <v>777</v>
      </c>
      <c r="AI310" s="24">
        <v>399</v>
      </c>
      <c r="AJ310" s="24">
        <v>777</v>
      </c>
      <c r="AK310" s="24" t="s">
        <v>673</v>
      </c>
      <c r="AL310" s="24" t="s">
        <v>674</v>
      </c>
      <c r="AM310" s="24"/>
      <c r="AP310" s="198"/>
      <c r="AQ310" s="198"/>
      <c r="AR310" s="198"/>
      <c r="AS310" s="198"/>
    </row>
    <row r="311" s="158" customFormat="1" ht="120" customHeight="1" spans="1:45">
      <c r="A311" s="24" t="s">
        <v>139</v>
      </c>
      <c r="B311" s="23" t="s">
        <v>541</v>
      </c>
      <c r="C311" s="24">
        <v>10190150113</v>
      </c>
      <c r="D311" s="24" t="s">
        <v>670</v>
      </c>
      <c r="E311" s="24" t="s">
        <v>671</v>
      </c>
      <c r="F311" s="24" t="s">
        <v>143</v>
      </c>
      <c r="G311" s="24" t="s">
        <v>143</v>
      </c>
      <c r="H311" s="24" t="s">
        <v>159</v>
      </c>
      <c r="I311" s="24" t="s">
        <v>144</v>
      </c>
      <c r="J311" s="27" t="s">
        <v>672</v>
      </c>
      <c r="K311" s="23">
        <v>13309124643</v>
      </c>
      <c r="L311" s="185">
        <v>78.9</v>
      </c>
      <c r="M311" s="181"/>
      <c r="N311" s="181"/>
      <c r="O311" s="181"/>
      <c r="P311" s="181"/>
      <c r="Q311" s="181"/>
      <c r="R311" s="185">
        <v>78.9</v>
      </c>
      <c r="S311" s="90"/>
      <c r="T311" s="90"/>
      <c r="U311" s="90"/>
      <c r="V311" s="90"/>
      <c r="W311" s="90"/>
      <c r="X311" s="90"/>
      <c r="Y311" s="90"/>
      <c r="Z311" s="90"/>
      <c r="AA311" s="24" t="s">
        <v>135</v>
      </c>
      <c r="AB311" s="24" t="s">
        <v>116</v>
      </c>
      <c r="AC311" s="24" t="s">
        <v>136</v>
      </c>
      <c r="AD311" s="24" t="s">
        <v>136</v>
      </c>
      <c r="AE311" s="24" t="s">
        <v>136</v>
      </c>
      <c r="AF311" s="24" t="s">
        <v>136</v>
      </c>
      <c r="AG311" s="24">
        <v>461</v>
      </c>
      <c r="AH311" s="24">
        <v>789</v>
      </c>
      <c r="AI311" s="24">
        <v>461</v>
      </c>
      <c r="AJ311" s="24">
        <v>789</v>
      </c>
      <c r="AK311" s="24" t="s">
        <v>673</v>
      </c>
      <c r="AL311" s="24" t="s">
        <v>674</v>
      </c>
      <c r="AM311" s="24"/>
      <c r="AP311" s="198"/>
      <c r="AQ311" s="198"/>
      <c r="AR311" s="198"/>
      <c r="AS311" s="198"/>
    </row>
    <row r="312" s="158" customFormat="1" ht="120" customHeight="1" spans="1:45">
      <c r="A312" s="24" t="s">
        <v>139</v>
      </c>
      <c r="B312" s="23" t="s">
        <v>541</v>
      </c>
      <c r="C312" s="24">
        <v>10190150114</v>
      </c>
      <c r="D312" s="24" t="s">
        <v>670</v>
      </c>
      <c r="E312" s="24" t="s">
        <v>671</v>
      </c>
      <c r="F312" s="24" t="s">
        <v>151</v>
      </c>
      <c r="G312" s="24" t="s">
        <v>151</v>
      </c>
      <c r="H312" s="24" t="s">
        <v>159</v>
      </c>
      <c r="I312" s="24" t="s">
        <v>144</v>
      </c>
      <c r="J312" s="27" t="s">
        <v>672</v>
      </c>
      <c r="K312" s="23">
        <v>13309124643</v>
      </c>
      <c r="L312" s="185">
        <v>51.7</v>
      </c>
      <c r="M312" s="181"/>
      <c r="N312" s="181"/>
      <c r="O312" s="181"/>
      <c r="P312" s="181"/>
      <c r="Q312" s="181"/>
      <c r="R312" s="185">
        <v>51.7</v>
      </c>
      <c r="S312" s="90"/>
      <c r="T312" s="90"/>
      <c r="U312" s="90"/>
      <c r="V312" s="90"/>
      <c r="W312" s="90"/>
      <c r="X312" s="90"/>
      <c r="Y312" s="90"/>
      <c r="Z312" s="90"/>
      <c r="AA312" s="24" t="s">
        <v>135</v>
      </c>
      <c r="AB312" s="24" t="s">
        <v>116</v>
      </c>
      <c r="AC312" s="24" t="s">
        <v>136</v>
      </c>
      <c r="AD312" s="24" t="s">
        <v>136</v>
      </c>
      <c r="AE312" s="24" t="s">
        <v>136</v>
      </c>
      <c r="AF312" s="24" t="s">
        <v>136</v>
      </c>
      <c r="AG312" s="24">
        <v>266</v>
      </c>
      <c r="AH312" s="24">
        <v>517</v>
      </c>
      <c r="AI312" s="24">
        <v>266</v>
      </c>
      <c r="AJ312" s="24">
        <v>517</v>
      </c>
      <c r="AK312" s="24" t="s">
        <v>673</v>
      </c>
      <c r="AL312" s="24" t="s">
        <v>674</v>
      </c>
      <c r="AM312" s="24"/>
      <c r="AP312" s="198"/>
      <c r="AQ312" s="198"/>
      <c r="AR312" s="198"/>
      <c r="AS312" s="198"/>
    </row>
    <row r="313" s="158" customFormat="1" ht="120" customHeight="1" spans="1:45">
      <c r="A313" s="24" t="s">
        <v>139</v>
      </c>
      <c r="B313" s="23" t="s">
        <v>541</v>
      </c>
      <c r="C313" s="24">
        <v>10190150115</v>
      </c>
      <c r="D313" s="24" t="s">
        <v>670</v>
      </c>
      <c r="E313" s="24" t="s">
        <v>671</v>
      </c>
      <c r="F313" s="24" t="s">
        <v>155</v>
      </c>
      <c r="G313" s="24" t="s">
        <v>155</v>
      </c>
      <c r="H313" s="24" t="s">
        <v>159</v>
      </c>
      <c r="I313" s="24" t="s">
        <v>144</v>
      </c>
      <c r="J313" s="27" t="s">
        <v>672</v>
      </c>
      <c r="K313" s="23">
        <v>13309124643</v>
      </c>
      <c r="L313" s="185">
        <v>56.3</v>
      </c>
      <c r="M313" s="181"/>
      <c r="N313" s="181"/>
      <c r="O313" s="181"/>
      <c r="P313" s="181"/>
      <c r="Q313" s="181"/>
      <c r="R313" s="185">
        <v>56.3</v>
      </c>
      <c r="S313" s="90"/>
      <c r="T313" s="90"/>
      <c r="U313" s="90"/>
      <c r="V313" s="90"/>
      <c r="W313" s="90"/>
      <c r="X313" s="90"/>
      <c r="Y313" s="90"/>
      <c r="Z313" s="90"/>
      <c r="AA313" s="24" t="s">
        <v>135</v>
      </c>
      <c r="AB313" s="24" t="s">
        <v>116</v>
      </c>
      <c r="AC313" s="24" t="s">
        <v>136</v>
      </c>
      <c r="AD313" s="24" t="s">
        <v>136</v>
      </c>
      <c r="AE313" s="24" t="s">
        <v>136</v>
      </c>
      <c r="AF313" s="24" t="s">
        <v>136</v>
      </c>
      <c r="AG313" s="24">
        <v>277</v>
      </c>
      <c r="AH313" s="24">
        <v>569</v>
      </c>
      <c r="AI313" s="24">
        <v>277</v>
      </c>
      <c r="AJ313" s="24">
        <v>569</v>
      </c>
      <c r="AK313" s="24" t="s">
        <v>673</v>
      </c>
      <c r="AL313" s="24" t="s">
        <v>674</v>
      </c>
      <c r="AM313" s="24"/>
      <c r="AP313" s="198"/>
      <c r="AQ313" s="198"/>
      <c r="AR313" s="198"/>
      <c r="AS313" s="198"/>
    </row>
    <row r="314" s="158" customFormat="1" ht="120" customHeight="1" spans="1:45">
      <c r="A314" s="24" t="s">
        <v>139</v>
      </c>
      <c r="B314" s="23" t="s">
        <v>541</v>
      </c>
      <c r="C314" s="24">
        <v>10190150116</v>
      </c>
      <c r="D314" s="24" t="s">
        <v>670</v>
      </c>
      <c r="E314" s="24" t="s">
        <v>671</v>
      </c>
      <c r="F314" s="24" t="s">
        <v>157</v>
      </c>
      <c r="G314" s="24" t="s">
        <v>157</v>
      </c>
      <c r="H314" s="24" t="s">
        <v>159</v>
      </c>
      <c r="I314" s="24" t="s">
        <v>144</v>
      </c>
      <c r="J314" s="27" t="s">
        <v>672</v>
      </c>
      <c r="K314" s="23">
        <v>13309124643</v>
      </c>
      <c r="L314" s="185">
        <v>59.7</v>
      </c>
      <c r="M314" s="181"/>
      <c r="N314" s="181"/>
      <c r="O314" s="181"/>
      <c r="P314" s="181"/>
      <c r="Q314" s="181"/>
      <c r="R314" s="185">
        <v>59.7</v>
      </c>
      <c r="S314" s="90"/>
      <c r="T314" s="90"/>
      <c r="U314" s="90"/>
      <c r="V314" s="90"/>
      <c r="W314" s="90"/>
      <c r="X314" s="90"/>
      <c r="Y314" s="90"/>
      <c r="Z314" s="90"/>
      <c r="AA314" s="24" t="s">
        <v>135</v>
      </c>
      <c r="AB314" s="24" t="s">
        <v>116</v>
      </c>
      <c r="AC314" s="24" t="s">
        <v>136</v>
      </c>
      <c r="AD314" s="24" t="s">
        <v>136</v>
      </c>
      <c r="AE314" s="24" t="s">
        <v>136</v>
      </c>
      <c r="AF314" s="24" t="s">
        <v>136</v>
      </c>
      <c r="AG314" s="24">
        <v>313</v>
      </c>
      <c r="AH314" s="24">
        <v>597</v>
      </c>
      <c r="AI314" s="24">
        <v>313</v>
      </c>
      <c r="AJ314" s="24">
        <v>597</v>
      </c>
      <c r="AK314" s="24" t="s">
        <v>673</v>
      </c>
      <c r="AL314" s="24" t="s">
        <v>674</v>
      </c>
      <c r="AM314" s="24"/>
      <c r="AP314" s="198"/>
      <c r="AQ314" s="198"/>
      <c r="AR314" s="198"/>
      <c r="AS314" s="198"/>
    </row>
    <row r="315" s="158" customFormat="1" ht="120" customHeight="1" spans="1:45">
      <c r="A315" s="24" t="s">
        <v>139</v>
      </c>
      <c r="B315" s="23" t="s">
        <v>541</v>
      </c>
      <c r="C315" s="24">
        <v>10190150117</v>
      </c>
      <c r="D315" s="24" t="s">
        <v>670</v>
      </c>
      <c r="E315" s="24" t="s">
        <v>671</v>
      </c>
      <c r="F315" s="24" t="s">
        <v>149</v>
      </c>
      <c r="G315" s="24" t="s">
        <v>149</v>
      </c>
      <c r="H315" s="24" t="s">
        <v>159</v>
      </c>
      <c r="I315" s="24" t="s">
        <v>144</v>
      </c>
      <c r="J315" s="27" t="s">
        <v>672</v>
      </c>
      <c r="K315" s="23">
        <v>13309124643</v>
      </c>
      <c r="L315" s="185">
        <v>99.6</v>
      </c>
      <c r="M315" s="181"/>
      <c r="N315" s="181"/>
      <c r="O315" s="181"/>
      <c r="P315" s="181"/>
      <c r="Q315" s="181"/>
      <c r="R315" s="185">
        <v>99.6</v>
      </c>
      <c r="S315" s="90"/>
      <c r="T315" s="90"/>
      <c r="U315" s="90"/>
      <c r="V315" s="90"/>
      <c r="W315" s="90"/>
      <c r="X315" s="90"/>
      <c r="Y315" s="90"/>
      <c r="Z315" s="90"/>
      <c r="AA315" s="24" t="s">
        <v>135</v>
      </c>
      <c r="AB315" s="24" t="s">
        <v>116</v>
      </c>
      <c r="AC315" s="24" t="s">
        <v>136</v>
      </c>
      <c r="AD315" s="24" t="s">
        <v>136</v>
      </c>
      <c r="AE315" s="24" t="s">
        <v>136</v>
      </c>
      <c r="AF315" s="24" t="s">
        <v>136</v>
      </c>
      <c r="AG315" s="24">
        <v>468</v>
      </c>
      <c r="AH315" s="24">
        <v>1000</v>
      </c>
      <c r="AI315" s="24">
        <v>468</v>
      </c>
      <c r="AJ315" s="24">
        <v>1000</v>
      </c>
      <c r="AK315" s="24" t="s">
        <v>673</v>
      </c>
      <c r="AL315" s="24" t="s">
        <v>674</v>
      </c>
      <c r="AM315" s="24"/>
      <c r="AP315" s="198"/>
      <c r="AQ315" s="198"/>
      <c r="AR315" s="198"/>
      <c r="AS315" s="198"/>
    </row>
    <row r="316" s="158" customFormat="1" ht="122" customHeight="1" spans="1:45">
      <c r="A316" s="24" t="s">
        <v>139</v>
      </c>
      <c r="B316" s="23" t="s">
        <v>541</v>
      </c>
      <c r="C316" s="24">
        <v>10190150118</v>
      </c>
      <c r="D316" s="24" t="s">
        <v>675</v>
      </c>
      <c r="E316" s="24" t="s">
        <v>676</v>
      </c>
      <c r="F316" s="24" t="s">
        <v>153</v>
      </c>
      <c r="G316" s="27" t="s">
        <v>211</v>
      </c>
      <c r="H316" s="24" t="s">
        <v>159</v>
      </c>
      <c r="I316" s="24" t="s">
        <v>144</v>
      </c>
      <c r="J316" s="24" t="s">
        <v>212</v>
      </c>
      <c r="K316" s="23">
        <v>13992285274</v>
      </c>
      <c r="L316" s="181">
        <v>1.5</v>
      </c>
      <c r="M316" s="181"/>
      <c r="N316" s="181"/>
      <c r="O316" s="181"/>
      <c r="P316" s="181"/>
      <c r="Q316" s="181"/>
      <c r="R316" s="181">
        <v>1.5</v>
      </c>
      <c r="S316" s="90"/>
      <c r="T316" s="90"/>
      <c r="U316" s="90"/>
      <c r="V316" s="90"/>
      <c r="W316" s="90"/>
      <c r="X316" s="90"/>
      <c r="Y316" s="90"/>
      <c r="Z316" s="90"/>
      <c r="AA316" s="24" t="s">
        <v>135</v>
      </c>
      <c r="AB316" s="24" t="s">
        <v>116</v>
      </c>
      <c r="AC316" s="24" t="s">
        <v>116</v>
      </c>
      <c r="AD316" s="24" t="s">
        <v>116</v>
      </c>
      <c r="AE316" s="24" t="s">
        <v>136</v>
      </c>
      <c r="AF316" s="24" t="s">
        <v>136</v>
      </c>
      <c r="AG316" s="24">
        <v>30</v>
      </c>
      <c r="AH316" s="24">
        <v>50</v>
      </c>
      <c r="AI316" s="24">
        <v>30</v>
      </c>
      <c r="AJ316" s="24">
        <v>50</v>
      </c>
      <c r="AK316" s="24" t="s">
        <v>677</v>
      </c>
      <c r="AL316" s="24" t="s">
        <v>173</v>
      </c>
      <c r="AM316" s="24"/>
      <c r="AP316" s="198"/>
      <c r="AQ316" s="198"/>
      <c r="AR316" s="198"/>
      <c r="AS316" s="198"/>
    </row>
    <row r="317" s="158" customFormat="1" ht="122" customHeight="1" spans="1:45">
      <c r="A317" s="24" t="s">
        <v>139</v>
      </c>
      <c r="B317" s="23" t="s">
        <v>541</v>
      </c>
      <c r="C317" s="24">
        <v>10190150119</v>
      </c>
      <c r="D317" s="24" t="s">
        <v>675</v>
      </c>
      <c r="E317" s="24" t="s">
        <v>678</v>
      </c>
      <c r="F317" s="24" t="s">
        <v>153</v>
      </c>
      <c r="G317" s="27" t="s">
        <v>646</v>
      </c>
      <c r="H317" s="24" t="s">
        <v>159</v>
      </c>
      <c r="I317" s="24" t="s">
        <v>144</v>
      </c>
      <c r="J317" s="24" t="s">
        <v>679</v>
      </c>
      <c r="K317" s="23">
        <v>15229798222</v>
      </c>
      <c r="L317" s="181">
        <v>4.45</v>
      </c>
      <c r="M317" s="181"/>
      <c r="N317" s="181"/>
      <c r="O317" s="181"/>
      <c r="P317" s="181"/>
      <c r="Q317" s="181"/>
      <c r="R317" s="181">
        <v>4.45</v>
      </c>
      <c r="S317" s="90"/>
      <c r="T317" s="90"/>
      <c r="U317" s="90"/>
      <c r="V317" s="90"/>
      <c r="W317" s="90"/>
      <c r="X317" s="90"/>
      <c r="Y317" s="90"/>
      <c r="Z317" s="90"/>
      <c r="AA317" s="24" t="s">
        <v>135</v>
      </c>
      <c r="AB317" s="24" t="s">
        <v>116</v>
      </c>
      <c r="AC317" s="24" t="s">
        <v>116</v>
      </c>
      <c r="AD317" s="24" t="s">
        <v>116</v>
      </c>
      <c r="AE317" s="24" t="s">
        <v>136</v>
      </c>
      <c r="AF317" s="24" t="s">
        <v>136</v>
      </c>
      <c r="AG317" s="24">
        <v>89</v>
      </c>
      <c r="AH317" s="24">
        <v>249</v>
      </c>
      <c r="AI317" s="24">
        <v>89</v>
      </c>
      <c r="AJ317" s="24">
        <v>249</v>
      </c>
      <c r="AK317" s="24" t="s">
        <v>677</v>
      </c>
      <c r="AL317" s="24" t="s">
        <v>173</v>
      </c>
      <c r="AM317" s="24"/>
      <c r="AP317" s="198"/>
      <c r="AQ317" s="198"/>
      <c r="AR317" s="198"/>
      <c r="AS317" s="198"/>
    </row>
    <row r="318" s="158" customFormat="1" ht="122" customHeight="1" spans="1:45">
      <c r="A318" s="24" t="s">
        <v>139</v>
      </c>
      <c r="B318" s="23" t="s">
        <v>541</v>
      </c>
      <c r="C318" s="24">
        <v>10190150120</v>
      </c>
      <c r="D318" s="24" t="s">
        <v>675</v>
      </c>
      <c r="E318" s="24" t="s">
        <v>680</v>
      </c>
      <c r="F318" s="27" t="s">
        <v>149</v>
      </c>
      <c r="G318" s="24" t="s">
        <v>284</v>
      </c>
      <c r="H318" s="24" t="s">
        <v>159</v>
      </c>
      <c r="I318" s="46" t="s">
        <v>144</v>
      </c>
      <c r="J318" s="24" t="s">
        <v>160</v>
      </c>
      <c r="K318" s="23">
        <v>1372379199</v>
      </c>
      <c r="L318" s="181">
        <v>4.45</v>
      </c>
      <c r="M318" s="181"/>
      <c r="N318" s="181"/>
      <c r="O318" s="181"/>
      <c r="P318" s="181"/>
      <c r="Q318" s="181"/>
      <c r="R318" s="181">
        <v>4.45</v>
      </c>
      <c r="S318" s="90"/>
      <c r="T318" s="90"/>
      <c r="U318" s="90"/>
      <c r="V318" s="90"/>
      <c r="W318" s="90"/>
      <c r="X318" s="90"/>
      <c r="Y318" s="90"/>
      <c r="Z318" s="90"/>
      <c r="AA318" s="24" t="s">
        <v>135</v>
      </c>
      <c r="AB318" s="24" t="s">
        <v>116</v>
      </c>
      <c r="AC318" s="24" t="s">
        <v>116</v>
      </c>
      <c r="AD318" s="24" t="s">
        <v>116</v>
      </c>
      <c r="AE318" s="24" t="s">
        <v>116</v>
      </c>
      <c r="AF318" s="24" t="s">
        <v>136</v>
      </c>
      <c r="AG318" s="24">
        <v>89</v>
      </c>
      <c r="AH318" s="24">
        <v>223</v>
      </c>
      <c r="AI318" s="24">
        <v>89</v>
      </c>
      <c r="AJ318" s="24">
        <v>223</v>
      </c>
      <c r="AK318" s="24" t="s">
        <v>677</v>
      </c>
      <c r="AL318" s="24" t="s">
        <v>173</v>
      </c>
      <c r="AM318" s="24"/>
      <c r="AP318" s="198"/>
      <c r="AQ318" s="198"/>
      <c r="AR318" s="198"/>
      <c r="AS318" s="198"/>
    </row>
    <row r="319" s="158" customFormat="1" ht="122" customHeight="1" spans="1:45">
      <c r="A319" s="24" t="s">
        <v>139</v>
      </c>
      <c r="B319" s="23" t="s">
        <v>541</v>
      </c>
      <c r="C319" s="24">
        <v>10190150121</v>
      </c>
      <c r="D319" s="24" t="s">
        <v>675</v>
      </c>
      <c r="E319" s="24" t="s">
        <v>681</v>
      </c>
      <c r="F319" s="27" t="s">
        <v>149</v>
      </c>
      <c r="G319" s="24" t="s">
        <v>486</v>
      </c>
      <c r="H319" s="24" t="s">
        <v>159</v>
      </c>
      <c r="I319" s="46" t="s">
        <v>144</v>
      </c>
      <c r="J319" s="24" t="s">
        <v>160</v>
      </c>
      <c r="K319" s="23">
        <v>1372379199</v>
      </c>
      <c r="L319" s="181">
        <v>1.15</v>
      </c>
      <c r="M319" s="181"/>
      <c r="N319" s="181"/>
      <c r="O319" s="181"/>
      <c r="P319" s="181"/>
      <c r="Q319" s="181"/>
      <c r="R319" s="181">
        <v>1.15</v>
      </c>
      <c r="S319" s="90"/>
      <c r="T319" s="90"/>
      <c r="U319" s="90"/>
      <c r="V319" s="90"/>
      <c r="W319" s="90"/>
      <c r="X319" s="90"/>
      <c r="Y319" s="90"/>
      <c r="Z319" s="90"/>
      <c r="AA319" s="24" t="s">
        <v>135</v>
      </c>
      <c r="AB319" s="24" t="s">
        <v>116</v>
      </c>
      <c r="AC319" s="24" t="s">
        <v>116</v>
      </c>
      <c r="AD319" s="24" t="s">
        <v>116</v>
      </c>
      <c r="AE319" s="24" t="s">
        <v>116</v>
      </c>
      <c r="AF319" s="24" t="s">
        <v>136</v>
      </c>
      <c r="AG319" s="24">
        <v>23</v>
      </c>
      <c r="AH319" s="24">
        <v>58</v>
      </c>
      <c r="AI319" s="24">
        <v>23</v>
      </c>
      <c r="AJ319" s="24">
        <v>58</v>
      </c>
      <c r="AK319" s="24" t="s">
        <v>677</v>
      </c>
      <c r="AL319" s="24" t="s">
        <v>173</v>
      </c>
      <c r="AM319" s="24"/>
      <c r="AP319" s="198"/>
      <c r="AQ319" s="198"/>
      <c r="AR319" s="198"/>
      <c r="AS319" s="198"/>
    </row>
    <row r="320" s="158" customFormat="1" ht="122" customHeight="1" spans="1:45">
      <c r="A320" s="24" t="s">
        <v>139</v>
      </c>
      <c r="B320" s="23" t="s">
        <v>541</v>
      </c>
      <c r="C320" s="24">
        <v>10190150122</v>
      </c>
      <c r="D320" s="24" t="s">
        <v>675</v>
      </c>
      <c r="E320" s="24" t="s">
        <v>682</v>
      </c>
      <c r="F320" s="24" t="s">
        <v>155</v>
      </c>
      <c r="G320" s="24" t="s">
        <v>308</v>
      </c>
      <c r="H320" s="24" t="s">
        <v>159</v>
      </c>
      <c r="I320" s="24" t="s">
        <v>144</v>
      </c>
      <c r="J320" s="48" t="s">
        <v>309</v>
      </c>
      <c r="K320" s="48">
        <v>15929143733</v>
      </c>
      <c r="L320" s="181">
        <v>11.25</v>
      </c>
      <c r="M320" s="181"/>
      <c r="N320" s="181"/>
      <c r="O320" s="181"/>
      <c r="P320" s="181"/>
      <c r="Q320" s="181"/>
      <c r="R320" s="181">
        <v>11.25</v>
      </c>
      <c r="S320" s="90"/>
      <c r="T320" s="90"/>
      <c r="U320" s="90"/>
      <c r="V320" s="90"/>
      <c r="W320" s="90"/>
      <c r="X320" s="90"/>
      <c r="Y320" s="90"/>
      <c r="Z320" s="90"/>
      <c r="AA320" s="24" t="s">
        <v>135</v>
      </c>
      <c r="AB320" s="24" t="s">
        <v>116</v>
      </c>
      <c r="AC320" s="24" t="s">
        <v>116</v>
      </c>
      <c r="AD320" s="24" t="s">
        <v>116</v>
      </c>
      <c r="AE320" s="24" t="s">
        <v>136</v>
      </c>
      <c r="AF320" s="24" t="s">
        <v>136</v>
      </c>
      <c r="AG320" s="191">
        <v>225</v>
      </c>
      <c r="AH320" s="191">
        <v>450</v>
      </c>
      <c r="AI320" s="191">
        <v>225</v>
      </c>
      <c r="AJ320" s="191">
        <v>450</v>
      </c>
      <c r="AK320" s="24" t="s">
        <v>677</v>
      </c>
      <c r="AL320" s="24" t="s">
        <v>173</v>
      </c>
      <c r="AM320" s="24"/>
      <c r="AP320" s="198"/>
      <c r="AQ320" s="198"/>
      <c r="AR320" s="198"/>
      <c r="AS320" s="198"/>
    </row>
    <row r="321" s="158" customFormat="1" ht="408" customHeight="1" spans="1:45">
      <c r="A321" s="24" t="s">
        <v>139</v>
      </c>
      <c r="B321" s="23" t="s">
        <v>541</v>
      </c>
      <c r="C321" s="24">
        <v>10190150123</v>
      </c>
      <c r="D321" s="24" t="s">
        <v>683</v>
      </c>
      <c r="E321" s="24" t="s">
        <v>684</v>
      </c>
      <c r="F321" s="24" t="s">
        <v>685</v>
      </c>
      <c r="G321" s="24" t="s">
        <v>686</v>
      </c>
      <c r="H321" s="23">
        <v>2019</v>
      </c>
      <c r="I321" s="24" t="s">
        <v>144</v>
      </c>
      <c r="J321" s="24" t="s">
        <v>687</v>
      </c>
      <c r="K321" s="23">
        <v>17792156823</v>
      </c>
      <c r="L321" s="181">
        <v>395.74</v>
      </c>
      <c r="M321" s="181">
        <v>395.74</v>
      </c>
      <c r="N321" s="181">
        <v>395.74</v>
      </c>
      <c r="O321" s="181"/>
      <c r="P321" s="181"/>
      <c r="Q321" s="181"/>
      <c r="R321" s="181"/>
      <c r="S321" s="90"/>
      <c r="T321" s="90"/>
      <c r="U321" s="90"/>
      <c r="V321" s="90"/>
      <c r="W321" s="90"/>
      <c r="X321" s="90"/>
      <c r="Y321" s="90"/>
      <c r="Z321" s="90"/>
      <c r="AA321" s="24" t="s">
        <v>135</v>
      </c>
      <c r="AB321" s="24" t="s">
        <v>116</v>
      </c>
      <c r="AC321" s="24" t="s">
        <v>136</v>
      </c>
      <c r="AD321" s="24"/>
      <c r="AE321" s="24"/>
      <c r="AF321" s="24" t="s">
        <v>116</v>
      </c>
      <c r="AG321" s="24">
        <v>1704</v>
      </c>
      <c r="AH321" s="24">
        <v>4260</v>
      </c>
      <c r="AI321" s="24">
        <v>1704</v>
      </c>
      <c r="AJ321" s="24">
        <v>4260</v>
      </c>
      <c r="AK321" s="24" t="s">
        <v>172</v>
      </c>
      <c r="AL321" s="24" t="s">
        <v>173</v>
      </c>
      <c r="AM321" s="24"/>
      <c r="AP321" s="198"/>
      <c r="AQ321" s="198"/>
      <c r="AR321" s="198"/>
      <c r="AS321" s="198"/>
    </row>
    <row r="322" s="158" customFormat="1" ht="182" customHeight="1" spans="1:45">
      <c r="A322" s="24" t="s">
        <v>139</v>
      </c>
      <c r="B322" s="23" t="s">
        <v>541</v>
      </c>
      <c r="C322" s="24">
        <v>10190150124</v>
      </c>
      <c r="D322" s="24" t="s">
        <v>688</v>
      </c>
      <c r="E322" s="35" t="s">
        <v>689</v>
      </c>
      <c r="F322" s="24" t="s">
        <v>685</v>
      </c>
      <c r="G322" s="24" t="s">
        <v>690</v>
      </c>
      <c r="H322" s="24" t="s">
        <v>159</v>
      </c>
      <c r="I322" s="46" t="s">
        <v>144</v>
      </c>
      <c r="J322" s="27" t="s">
        <v>672</v>
      </c>
      <c r="K322" s="23">
        <v>13309124643</v>
      </c>
      <c r="L322" s="181">
        <v>29</v>
      </c>
      <c r="M322" s="181">
        <v>29</v>
      </c>
      <c r="N322" s="181">
        <v>29</v>
      </c>
      <c r="O322" s="181"/>
      <c r="P322" s="181"/>
      <c r="Q322" s="181"/>
      <c r="R322" s="181"/>
      <c r="S322" s="90"/>
      <c r="T322" s="90"/>
      <c r="U322" s="90"/>
      <c r="V322" s="90"/>
      <c r="W322" s="90"/>
      <c r="X322" s="90"/>
      <c r="Y322" s="90"/>
      <c r="Z322" s="90"/>
      <c r="AA322" s="24" t="s">
        <v>135</v>
      </c>
      <c r="AB322" s="24" t="s">
        <v>116</v>
      </c>
      <c r="AC322" s="24" t="s">
        <v>116</v>
      </c>
      <c r="AD322" s="24" t="s">
        <v>136</v>
      </c>
      <c r="AE322" s="24" t="s">
        <v>136</v>
      </c>
      <c r="AF322" s="24" t="s">
        <v>136</v>
      </c>
      <c r="AG322" s="24">
        <v>50</v>
      </c>
      <c r="AH322" s="24">
        <v>125</v>
      </c>
      <c r="AI322" s="24">
        <v>50</v>
      </c>
      <c r="AJ322" s="24">
        <v>125</v>
      </c>
      <c r="AK322" s="24" t="s">
        <v>691</v>
      </c>
      <c r="AL322" s="24" t="s">
        <v>674</v>
      </c>
      <c r="AM322" s="24"/>
      <c r="AP322" s="198"/>
      <c r="AQ322" s="198"/>
      <c r="AR322" s="198"/>
      <c r="AS322" s="198"/>
    </row>
    <row r="323" s="156" customFormat="1" ht="94" customHeight="1" spans="1:45">
      <c r="A323" s="24" t="s">
        <v>692</v>
      </c>
      <c r="B323" s="23" t="s">
        <v>693</v>
      </c>
      <c r="C323" s="24">
        <v>10190210001</v>
      </c>
      <c r="D323" s="23" t="s">
        <v>694</v>
      </c>
      <c r="E323" s="24" t="s">
        <v>695</v>
      </c>
      <c r="F323" s="24" t="s">
        <v>685</v>
      </c>
      <c r="G323" s="24" t="s">
        <v>685</v>
      </c>
      <c r="H323" s="23">
        <v>2019</v>
      </c>
      <c r="I323" s="24" t="s">
        <v>696</v>
      </c>
      <c r="J323" s="24" t="s">
        <v>697</v>
      </c>
      <c r="K323" s="23">
        <v>6523098</v>
      </c>
      <c r="L323" s="181">
        <v>1000</v>
      </c>
      <c r="M323" s="181"/>
      <c r="N323" s="181"/>
      <c r="O323" s="181"/>
      <c r="P323" s="181"/>
      <c r="Q323" s="181"/>
      <c r="R323" s="182"/>
      <c r="S323" s="90">
        <v>1000</v>
      </c>
      <c r="T323" s="90"/>
      <c r="U323" s="90"/>
      <c r="V323" s="90"/>
      <c r="W323" s="90"/>
      <c r="X323" s="90"/>
      <c r="Y323" s="90"/>
      <c r="Z323" s="90"/>
      <c r="AA323" s="24" t="s">
        <v>135</v>
      </c>
      <c r="AB323" s="24" t="s">
        <v>116</v>
      </c>
      <c r="AC323" s="24"/>
      <c r="AD323" s="24"/>
      <c r="AE323" s="24"/>
      <c r="AF323" s="24"/>
      <c r="AG323" s="24">
        <v>2300</v>
      </c>
      <c r="AH323" s="24">
        <v>6700</v>
      </c>
      <c r="AI323" s="24">
        <v>6700</v>
      </c>
      <c r="AJ323" s="24">
        <v>6700</v>
      </c>
      <c r="AK323" s="24" t="s">
        <v>698</v>
      </c>
      <c r="AL323" s="24" t="s">
        <v>699</v>
      </c>
      <c r="AM323" s="43"/>
      <c r="AP323" s="224"/>
      <c r="AQ323" s="224"/>
      <c r="AR323" s="224"/>
      <c r="AS323" s="224"/>
    </row>
    <row r="324" s="156" customFormat="1" ht="69" customHeight="1" spans="1:45">
      <c r="A324" s="24" t="s">
        <v>692</v>
      </c>
      <c r="B324" s="23" t="s">
        <v>700</v>
      </c>
      <c r="C324" s="24">
        <v>10190220001</v>
      </c>
      <c r="D324" s="23" t="s">
        <v>701</v>
      </c>
      <c r="E324" s="24" t="s">
        <v>702</v>
      </c>
      <c r="F324" s="24" t="s">
        <v>685</v>
      </c>
      <c r="G324" s="24" t="s">
        <v>685</v>
      </c>
      <c r="H324" s="23">
        <v>2019</v>
      </c>
      <c r="I324" s="24" t="s">
        <v>696</v>
      </c>
      <c r="J324" s="24" t="s">
        <v>703</v>
      </c>
      <c r="K324" s="23">
        <v>6510197</v>
      </c>
      <c r="L324" s="181">
        <v>12</v>
      </c>
      <c r="M324" s="181"/>
      <c r="N324" s="181"/>
      <c r="O324" s="181"/>
      <c r="P324" s="181"/>
      <c r="Q324" s="181"/>
      <c r="R324" s="182"/>
      <c r="S324" s="90">
        <v>12</v>
      </c>
      <c r="T324" s="90"/>
      <c r="U324" s="90"/>
      <c r="V324" s="90"/>
      <c r="W324" s="90"/>
      <c r="X324" s="90"/>
      <c r="Y324" s="90"/>
      <c r="Z324" s="90"/>
      <c r="AA324" s="24" t="s">
        <v>135</v>
      </c>
      <c r="AB324" s="24" t="s">
        <v>116</v>
      </c>
      <c r="AC324" s="24"/>
      <c r="AD324" s="24"/>
      <c r="AE324" s="24"/>
      <c r="AF324" s="24"/>
      <c r="AG324" s="24">
        <v>40</v>
      </c>
      <c r="AH324" s="24">
        <v>40</v>
      </c>
      <c r="AI324" s="24">
        <v>40</v>
      </c>
      <c r="AJ324" s="24">
        <v>40</v>
      </c>
      <c r="AK324" s="24" t="s">
        <v>704</v>
      </c>
      <c r="AL324" s="24" t="s">
        <v>705</v>
      </c>
      <c r="AM324" s="43"/>
      <c r="AP324" s="224"/>
      <c r="AQ324" s="224"/>
      <c r="AR324" s="224"/>
      <c r="AS324" s="224"/>
    </row>
    <row r="325" s="156" customFormat="1" ht="141" customHeight="1" spans="1:45">
      <c r="A325" s="24" t="s">
        <v>692</v>
      </c>
      <c r="B325" s="23" t="s">
        <v>706</v>
      </c>
      <c r="C325" s="24">
        <v>10190240001</v>
      </c>
      <c r="D325" s="23" t="s">
        <v>707</v>
      </c>
      <c r="E325" s="24" t="s">
        <v>708</v>
      </c>
      <c r="F325" s="24" t="s">
        <v>685</v>
      </c>
      <c r="G325" s="24" t="s">
        <v>685</v>
      </c>
      <c r="H325" s="23">
        <v>2019</v>
      </c>
      <c r="I325" s="24" t="s">
        <v>696</v>
      </c>
      <c r="J325" s="24" t="s">
        <v>703</v>
      </c>
      <c r="K325" s="23">
        <v>6510197</v>
      </c>
      <c r="L325" s="181">
        <v>39.9</v>
      </c>
      <c r="M325" s="181"/>
      <c r="N325" s="181"/>
      <c r="O325" s="181"/>
      <c r="P325" s="181"/>
      <c r="Q325" s="181"/>
      <c r="R325" s="181"/>
      <c r="S325" s="90">
        <v>30</v>
      </c>
      <c r="T325" s="90"/>
      <c r="U325" s="90"/>
      <c r="V325" s="90"/>
      <c r="W325" s="90">
        <v>9.9</v>
      </c>
      <c r="X325" s="90"/>
      <c r="Y325" s="90"/>
      <c r="Z325" s="90"/>
      <c r="AA325" s="24" t="s">
        <v>135</v>
      </c>
      <c r="AB325" s="24" t="s">
        <v>116</v>
      </c>
      <c r="AC325" s="24"/>
      <c r="AD325" s="24"/>
      <c r="AE325" s="24"/>
      <c r="AF325" s="24"/>
      <c r="AG325" s="24">
        <v>50</v>
      </c>
      <c r="AH325" s="24">
        <v>50</v>
      </c>
      <c r="AI325" s="24">
        <v>50</v>
      </c>
      <c r="AJ325" s="24">
        <v>50</v>
      </c>
      <c r="AK325" s="24" t="s">
        <v>709</v>
      </c>
      <c r="AL325" s="24" t="s">
        <v>710</v>
      </c>
      <c r="AM325" s="43"/>
      <c r="AP325" s="224"/>
      <c r="AQ325" s="224"/>
      <c r="AR325" s="224"/>
      <c r="AS325" s="224"/>
    </row>
    <row r="326" s="158" customFormat="1" ht="118" customHeight="1" spans="1:45">
      <c r="A326" s="24" t="s">
        <v>692</v>
      </c>
      <c r="B326" s="23" t="s">
        <v>706</v>
      </c>
      <c r="C326" s="24">
        <v>10190240002</v>
      </c>
      <c r="D326" s="23" t="s">
        <v>706</v>
      </c>
      <c r="E326" s="23" t="s">
        <v>711</v>
      </c>
      <c r="F326" s="23" t="s">
        <v>712</v>
      </c>
      <c r="G326" s="24"/>
      <c r="H326" s="23">
        <v>2019</v>
      </c>
      <c r="I326" s="24" t="s">
        <v>696</v>
      </c>
      <c r="J326" s="24" t="s">
        <v>703</v>
      </c>
      <c r="K326" s="23">
        <v>6510197</v>
      </c>
      <c r="L326" s="181">
        <v>110</v>
      </c>
      <c r="M326" s="181"/>
      <c r="N326" s="181"/>
      <c r="O326" s="181"/>
      <c r="P326" s="181"/>
      <c r="Q326" s="181"/>
      <c r="R326" s="181">
        <v>110</v>
      </c>
      <c r="S326" s="90"/>
      <c r="T326" s="90"/>
      <c r="U326" s="90"/>
      <c r="V326" s="90"/>
      <c r="W326" s="90"/>
      <c r="X326" s="90"/>
      <c r="Y326" s="90"/>
      <c r="Z326" s="90"/>
      <c r="AA326" s="24" t="s">
        <v>135</v>
      </c>
      <c r="AB326" s="24" t="s">
        <v>116</v>
      </c>
      <c r="AC326" s="24"/>
      <c r="AD326" s="24"/>
      <c r="AE326" s="24"/>
      <c r="AF326" s="24"/>
      <c r="AG326" s="24">
        <v>200</v>
      </c>
      <c r="AH326" s="24"/>
      <c r="AI326" s="24">
        <v>200</v>
      </c>
      <c r="AJ326" s="24">
        <v>200</v>
      </c>
      <c r="AK326" s="23" t="s">
        <v>713</v>
      </c>
      <c r="AL326" s="23" t="s">
        <v>714</v>
      </c>
      <c r="AM326" s="24"/>
      <c r="AP326" s="198"/>
      <c r="AQ326" s="198"/>
      <c r="AR326" s="198"/>
      <c r="AS326" s="198"/>
    </row>
    <row r="327" s="158" customFormat="1" ht="109" customHeight="1" spans="1:45">
      <c r="A327" s="24" t="s">
        <v>692</v>
      </c>
      <c r="B327" s="23" t="s">
        <v>706</v>
      </c>
      <c r="C327" s="24">
        <v>10190240003</v>
      </c>
      <c r="D327" s="23" t="s">
        <v>715</v>
      </c>
      <c r="E327" s="23" t="s">
        <v>716</v>
      </c>
      <c r="F327" s="23" t="s">
        <v>712</v>
      </c>
      <c r="G327" s="24"/>
      <c r="H327" s="23">
        <v>2019</v>
      </c>
      <c r="I327" s="24" t="s">
        <v>696</v>
      </c>
      <c r="J327" s="24" t="s">
        <v>703</v>
      </c>
      <c r="K327" s="23">
        <v>6510197</v>
      </c>
      <c r="L327" s="181">
        <v>30</v>
      </c>
      <c r="M327" s="181"/>
      <c r="N327" s="181"/>
      <c r="O327" s="181"/>
      <c r="P327" s="181"/>
      <c r="Q327" s="181"/>
      <c r="R327" s="181">
        <v>30</v>
      </c>
      <c r="S327" s="90"/>
      <c r="T327" s="90"/>
      <c r="U327" s="90"/>
      <c r="V327" s="90"/>
      <c r="W327" s="90"/>
      <c r="X327" s="90"/>
      <c r="Y327" s="90"/>
      <c r="Z327" s="90"/>
      <c r="AA327" s="24" t="s">
        <v>135</v>
      </c>
      <c r="AB327" s="24" t="s">
        <v>116</v>
      </c>
      <c r="AC327" s="24"/>
      <c r="AD327" s="24"/>
      <c r="AE327" s="24"/>
      <c r="AF327" s="24"/>
      <c r="AG327" s="24">
        <v>60</v>
      </c>
      <c r="AH327" s="24"/>
      <c r="AI327" s="24">
        <v>60</v>
      </c>
      <c r="AJ327" s="24">
        <v>60</v>
      </c>
      <c r="AK327" s="23" t="s">
        <v>713</v>
      </c>
      <c r="AL327" s="23" t="s">
        <v>717</v>
      </c>
      <c r="AM327" s="24"/>
      <c r="AP327" s="198"/>
      <c r="AQ327" s="198"/>
      <c r="AR327" s="198"/>
      <c r="AS327" s="198"/>
    </row>
    <row r="328" s="158" customFormat="1" ht="135" customHeight="1" spans="1:45">
      <c r="A328" s="24" t="s">
        <v>692</v>
      </c>
      <c r="B328" s="23" t="s">
        <v>706</v>
      </c>
      <c r="C328" s="24">
        <v>10190240004</v>
      </c>
      <c r="D328" s="25" t="s">
        <v>718</v>
      </c>
      <c r="E328" s="24" t="s">
        <v>719</v>
      </c>
      <c r="F328" s="24" t="s">
        <v>685</v>
      </c>
      <c r="G328" s="24"/>
      <c r="H328" s="23">
        <v>2019</v>
      </c>
      <c r="I328" s="24" t="s">
        <v>617</v>
      </c>
      <c r="J328" s="24" t="s">
        <v>620</v>
      </c>
      <c r="K328" s="23" t="s">
        <v>720</v>
      </c>
      <c r="L328" s="181">
        <v>30</v>
      </c>
      <c r="M328" s="181"/>
      <c r="N328" s="181"/>
      <c r="O328" s="181"/>
      <c r="P328" s="181"/>
      <c r="Q328" s="181"/>
      <c r="R328" s="181">
        <v>30</v>
      </c>
      <c r="S328" s="90"/>
      <c r="T328" s="90"/>
      <c r="U328" s="90"/>
      <c r="V328" s="90"/>
      <c r="W328" s="90"/>
      <c r="X328" s="90"/>
      <c r="Y328" s="90"/>
      <c r="Z328" s="90"/>
      <c r="AA328" s="24" t="s">
        <v>135</v>
      </c>
      <c r="AB328" s="24" t="s">
        <v>116</v>
      </c>
      <c r="AC328" s="24" t="s">
        <v>116</v>
      </c>
      <c r="AD328" s="24" t="s">
        <v>136</v>
      </c>
      <c r="AE328" s="24" t="s">
        <v>136</v>
      </c>
      <c r="AF328" s="24" t="s">
        <v>136</v>
      </c>
      <c r="AG328" s="24">
        <v>6796</v>
      </c>
      <c r="AH328" s="24">
        <v>14876</v>
      </c>
      <c r="AI328" s="24">
        <v>26356</v>
      </c>
      <c r="AJ328" s="24">
        <v>71878</v>
      </c>
      <c r="AK328" s="23"/>
      <c r="AL328" s="24" t="s">
        <v>721</v>
      </c>
      <c r="AM328" s="24"/>
      <c r="AP328" s="198"/>
      <c r="AQ328" s="198"/>
      <c r="AR328" s="198"/>
      <c r="AS328" s="198"/>
    </row>
    <row r="329" s="158" customFormat="1" ht="155" customHeight="1" spans="1:45">
      <c r="A329" s="24" t="s">
        <v>692</v>
      </c>
      <c r="B329" s="23" t="s">
        <v>706</v>
      </c>
      <c r="C329" s="24">
        <v>10190240005</v>
      </c>
      <c r="D329" s="25" t="s">
        <v>718</v>
      </c>
      <c r="E329" s="24" t="s">
        <v>719</v>
      </c>
      <c r="F329" s="33" t="s">
        <v>143</v>
      </c>
      <c r="G329" s="90"/>
      <c r="H329" s="23">
        <v>2019</v>
      </c>
      <c r="I329" s="24" t="s">
        <v>617</v>
      </c>
      <c r="J329" s="24" t="s">
        <v>620</v>
      </c>
      <c r="K329" s="23" t="s">
        <v>720</v>
      </c>
      <c r="L329" s="181">
        <v>15</v>
      </c>
      <c r="M329" s="181">
        <v>15</v>
      </c>
      <c r="N329" s="181">
        <v>15</v>
      </c>
      <c r="O329" s="181"/>
      <c r="P329" s="181"/>
      <c r="Q329" s="181"/>
      <c r="R329" s="181"/>
      <c r="S329" s="90"/>
      <c r="T329" s="90"/>
      <c r="U329" s="90"/>
      <c r="V329" s="90"/>
      <c r="W329" s="90"/>
      <c r="X329" s="90"/>
      <c r="Y329" s="90"/>
      <c r="Z329" s="90"/>
      <c r="AA329" s="24" t="s">
        <v>135</v>
      </c>
      <c r="AB329" s="24" t="s">
        <v>116</v>
      </c>
      <c r="AC329" s="24" t="s">
        <v>116</v>
      </c>
      <c r="AD329" s="24" t="s">
        <v>136</v>
      </c>
      <c r="AE329" s="24" t="s">
        <v>136</v>
      </c>
      <c r="AF329" s="24" t="s">
        <v>136</v>
      </c>
      <c r="AG329" s="24">
        <v>1384</v>
      </c>
      <c r="AH329" s="24">
        <v>2883</v>
      </c>
      <c r="AI329" s="24">
        <v>5483</v>
      </c>
      <c r="AJ329" s="24">
        <v>15216</v>
      </c>
      <c r="AK329" s="23"/>
      <c r="AL329" s="24" t="s">
        <v>722</v>
      </c>
      <c r="AM329" s="24"/>
      <c r="AP329" s="198"/>
      <c r="AQ329" s="198"/>
      <c r="AR329" s="198"/>
      <c r="AS329" s="198"/>
    </row>
    <row r="330" s="158" customFormat="1" ht="192" customHeight="1" spans="1:45">
      <c r="A330" s="24" t="s">
        <v>692</v>
      </c>
      <c r="B330" s="23" t="s">
        <v>706</v>
      </c>
      <c r="C330" s="24">
        <v>10190240006</v>
      </c>
      <c r="D330" s="25" t="s">
        <v>718</v>
      </c>
      <c r="E330" s="24" t="s">
        <v>719</v>
      </c>
      <c r="F330" s="90" t="s">
        <v>149</v>
      </c>
      <c r="G330" s="90"/>
      <c r="H330" s="23">
        <v>2019</v>
      </c>
      <c r="I330" s="24" t="s">
        <v>617</v>
      </c>
      <c r="J330" s="24" t="s">
        <v>620</v>
      </c>
      <c r="K330" s="23" t="s">
        <v>720</v>
      </c>
      <c r="L330" s="181">
        <v>15</v>
      </c>
      <c r="M330" s="181">
        <v>15</v>
      </c>
      <c r="N330" s="181">
        <v>15</v>
      </c>
      <c r="O330" s="181"/>
      <c r="P330" s="181"/>
      <c r="Q330" s="181"/>
      <c r="R330" s="181"/>
      <c r="S330" s="90"/>
      <c r="T330" s="90"/>
      <c r="U330" s="90"/>
      <c r="V330" s="90"/>
      <c r="W330" s="90"/>
      <c r="X330" s="90"/>
      <c r="Y330" s="90"/>
      <c r="Z330" s="90"/>
      <c r="AA330" s="24" t="s">
        <v>135</v>
      </c>
      <c r="AB330" s="24" t="s">
        <v>116</v>
      </c>
      <c r="AC330" s="24" t="s">
        <v>116</v>
      </c>
      <c r="AD330" s="24" t="s">
        <v>136</v>
      </c>
      <c r="AE330" s="24" t="s">
        <v>136</v>
      </c>
      <c r="AF330" s="24" t="s">
        <v>136</v>
      </c>
      <c r="AG330" s="24">
        <v>1472</v>
      </c>
      <c r="AH330" s="24">
        <v>3165</v>
      </c>
      <c r="AI330" s="24">
        <v>6065</v>
      </c>
      <c r="AJ330" s="24">
        <v>17547</v>
      </c>
      <c r="AK330" s="23"/>
      <c r="AL330" s="24" t="s">
        <v>723</v>
      </c>
      <c r="AM330" s="24"/>
      <c r="AP330" s="198"/>
      <c r="AQ330" s="198"/>
      <c r="AR330" s="198"/>
      <c r="AS330" s="198"/>
    </row>
    <row r="331" s="158" customFormat="1" ht="133" customHeight="1" spans="1:45">
      <c r="A331" s="24" t="s">
        <v>692</v>
      </c>
      <c r="B331" s="23" t="s">
        <v>706</v>
      </c>
      <c r="C331" s="24">
        <v>10190240007</v>
      </c>
      <c r="D331" s="25" t="s">
        <v>718</v>
      </c>
      <c r="E331" s="24" t="s">
        <v>719</v>
      </c>
      <c r="F331" s="90" t="s">
        <v>155</v>
      </c>
      <c r="G331" s="90"/>
      <c r="H331" s="23">
        <v>2019</v>
      </c>
      <c r="I331" s="24" t="s">
        <v>617</v>
      </c>
      <c r="J331" s="24" t="s">
        <v>620</v>
      </c>
      <c r="K331" s="23" t="s">
        <v>720</v>
      </c>
      <c r="L331" s="181">
        <v>10</v>
      </c>
      <c r="M331" s="181">
        <v>10</v>
      </c>
      <c r="N331" s="181">
        <v>10</v>
      </c>
      <c r="O331" s="181"/>
      <c r="P331" s="181"/>
      <c r="Q331" s="181"/>
      <c r="R331" s="181"/>
      <c r="S331" s="90"/>
      <c r="T331" s="90"/>
      <c r="U331" s="90"/>
      <c r="V331" s="90"/>
      <c r="W331" s="90"/>
      <c r="X331" s="90"/>
      <c r="Y331" s="90"/>
      <c r="Z331" s="90"/>
      <c r="AA331" s="24" t="s">
        <v>135</v>
      </c>
      <c r="AB331" s="24" t="s">
        <v>116</v>
      </c>
      <c r="AC331" s="24" t="s">
        <v>116</v>
      </c>
      <c r="AD331" s="24" t="s">
        <v>136</v>
      </c>
      <c r="AE331" s="24" t="s">
        <v>136</v>
      </c>
      <c r="AF331" s="24" t="s">
        <v>136</v>
      </c>
      <c r="AG331" s="24">
        <v>788</v>
      </c>
      <c r="AH331" s="24">
        <v>1754</v>
      </c>
      <c r="AI331" s="24">
        <v>3418</v>
      </c>
      <c r="AJ331" s="24">
        <v>8524</v>
      </c>
      <c r="AK331" s="23"/>
      <c r="AL331" s="24" t="s">
        <v>724</v>
      </c>
      <c r="AM331" s="24"/>
      <c r="AP331" s="198"/>
      <c r="AQ331" s="198"/>
      <c r="AR331" s="198"/>
      <c r="AS331" s="198"/>
    </row>
    <row r="332" s="158" customFormat="1" ht="143" customHeight="1" spans="1:45">
      <c r="A332" s="24" t="s">
        <v>692</v>
      </c>
      <c r="B332" s="23" t="s">
        <v>706</v>
      </c>
      <c r="C332" s="24">
        <v>10190240008</v>
      </c>
      <c r="D332" s="25" t="s">
        <v>718</v>
      </c>
      <c r="E332" s="24" t="s">
        <v>719</v>
      </c>
      <c r="F332" s="90" t="s">
        <v>157</v>
      </c>
      <c r="G332" s="90"/>
      <c r="H332" s="23">
        <v>2019</v>
      </c>
      <c r="I332" s="24" t="s">
        <v>617</v>
      </c>
      <c r="J332" s="24" t="s">
        <v>620</v>
      </c>
      <c r="K332" s="23" t="s">
        <v>720</v>
      </c>
      <c r="L332" s="181">
        <v>10</v>
      </c>
      <c r="M332" s="181">
        <v>10</v>
      </c>
      <c r="N332" s="181">
        <v>10</v>
      </c>
      <c r="O332" s="181"/>
      <c r="P332" s="181"/>
      <c r="Q332" s="181"/>
      <c r="R332" s="181"/>
      <c r="S332" s="90"/>
      <c r="T332" s="90"/>
      <c r="U332" s="90"/>
      <c r="V332" s="90"/>
      <c r="W332" s="90"/>
      <c r="X332" s="90"/>
      <c r="Y332" s="90"/>
      <c r="Z332" s="90"/>
      <c r="AA332" s="24" t="s">
        <v>135</v>
      </c>
      <c r="AB332" s="24" t="s">
        <v>116</v>
      </c>
      <c r="AC332" s="24" t="s">
        <v>116</v>
      </c>
      <c r="AD332" s="24" t="s">
        <v>136</v>
      </c>
      <c r="AE332" s="24" t="s">
        <v>136</v>
      </c>
      <c r="AF332" s="24" t="s">
        <v>136</v>
      </c>
      <c r="AG332" s="24">
        <v>1094</v>
      </c>
      <c r="AH332" s="24">
        <v>2603</v>
      </c>
      <c r="AI332" s="24">
        <v>2825</v>
      </c>
      <c r="AJ332" s="24">
        <v>8317</v>
      </c>
      <c r="AK332" s="23"/>
      <c r="AL332" s="24" t="s">
        <v>725</v>
      </c>
      <c r="AM332" s="24"/>
      <c r="AP332" s="198"/>
      <c r="AQ332" s="198"/>
      <c r="AR332" s="198"/>
      <c r="AS332" s="198"/>
    </row>
    <row r="333" s="158" customFormat="1" ht="144" customHeight="1" spans="1:45">
      <c r="A333" s="24" t="s">
        <v>692</v>
      </c>
      <c r="B333" s="23" t="s">
        <v>706</v>
      </c>
      <c r="C333" s="24">
        <v>10190240009</v>
      </c>
      <c r="D333" s="25" t="s">
        <v>718</v>
      </c>
      <c r="E333" s="24" t="s">
        <v>719</v>
      </c>
      <c r="F333" s="90" t="s">
        <v>153</v>
      </c>
      <c r="G333" s="90"/>
      <c r="H333" s="23">
        <v>2019</v>
      </c>
      <c r="I333" s="24" t="s">
        <v>617</v>
      </c>
      <c r="J333" s="24" t="s">
        <v>620</v>
      </c>
      <c r="K333" s="23" t="s">
        <v>720</v>
      </c>
      <c r="L333" s="181">
        <v>12</v>
      </c>
      <c r="M333" s="181"/>
      <c r="N333" s="181"/>
      <c r="O333" s="181"/>
      <c r="P333" s="181"/>
      <c r="Q333" s="181"/>
      <c r="R333" s="181">
        <v>12</v>
      </c>
      <c r="S333" s="90"/>
      <c r="T333" s="90"/>
      <c r="U333" s="90"/>
      <c r="V333" s="90"/>
      <c r="W333" s="90"/>
      <c r="X333" s="90"/>
      <c r="Y333" s="90"/>
      <c r="Z333" s="90"/>
      <c r="AA333" s="24" t="s">
        <v>135</v>
      </c>
      <c r="AB333" s="24" t="s">
        <v>116</v>
      </c>
      <c r="AC333" s="24" t="s">
        <v>116</v>
      </c>
      <c r="AD333" s="24" t="s">
        <v>136</v>
      </c>
      <c r="AE333" s="24" t="s">
        <v>136</v>
      </c>
      <c r="AF333" s="24" t="s">
        <v>136</v>
      </c>
      <c r="AG333" s="24">
        <v>1289</v>
      </c>
      <c r="AH333" s="24">
        <v>2800</v>
      </c>
      <c r="AI333" s="24">
        <v>4547</v>
      </c>
      <c r="AJ333" s="24">
        <v>12475</v>
      </c>
      <c r="AK333" s="23"/>
      <c r="AL333" s="24" t="s">
        <v>726</v>
      </c>
      <c r="AM333" s="24"/>
      <c r="AP333" s="198"/>
      <c r="AQ333" s="198"/>
      <c r="AR333" s="198"/>
      <c r="AS333" s="198"/>
    </row>
    <row r="334" s="158" customFormat="1" ht="192" customHeight="1" spans="1:45">
      <c r="A334" s="24" t="s">
        <v>692</v>
      </c>
      <c r="B334" s="23" t="s">
        <v>706</v>
      </c>
      <c r="C334" s="24">
        <v>10190240010</v>
      </c>
      <c r="D334" s="25" t="s">
        <v>718</v>
      </c>
      <c r="E334" s="24" t="s">
        <v>719</v>
      </c>
      <c r="F334" s="90" t="s">
        <v>151</v>
      </c>
      <c r="G334" s="90"/>
      <c r="H334" s="23">
        <v>2019</v>
      </c>
      <c r="I334" s="24" t="s">
        <v>617</v>
      </c>
      <c r="J334" s="24" t="s">
        <v>620</v>
      </c>
      <c r="K334" s="23" t="s">
        <v>720</v>
      </c>
      <c r="L334" s="181">
        <v>12</v>
      </c>
      <c r="M334" s="181"/>
      <c r="N334" s="181"/>
      <c r="O334" s="181"/>
      <c r="P334" s="181"/>
      <c r="Q334" s="181"/>
      <c r="R334" s="181">
        <v>12</v>
      </c>
      <c r="S334" s="90"/>
      <c r="T334" s="90"/>
      <c r="U334" s="90"/>
      <c r="V334" s="90"/>
      <c r="W334" s="90"/>
      <c r="X334" s="90"/>
      <c r="Y334" s="90"/>
      <c r="Z334" s="90"/>
      <c r="AA334" s="24" t="s">
        <v>135</v>
      </c>
      <c r="AB334" s="24" t="s">
        <v>116</v>
      </c>
      <c r="AC334" s="24" t="s">
        <v>116</v>
      </c>
      <c r="AD334" s="24" t="s">
        <v>136</v>
      </c>
      <c r="AE334" s="24" t="s">
        <v>136</v>
      </c>
      <c r="AF334" s="24" t="s">
        <v>136</v>
      </c>
      <c r="AG334" s="24">
        <v>769</v>
      </c>
      <c r="AH334" s="24">
        <v>1670</v>
      </c>
      <c r="AI334" s="24">
        <v>3848</v>
      </c>
      <c r="AJ334" s="24">
        <v>9799</v>
      </c>
      <c r="AK334" s="23"/>
      <c r="AL334" s="24" t="s">
        <v>727</v>
      </c>
      <c r="AM334" s="24"/>
      <c r="AP334" s="198"/>
      <c r="AQ334" s="198"/>
      <c r="AR334" s="198"/>
      <c r="AS334" s="198"/>
    </row>
    <row r="335" s="158" customFormat="1" ht="192" customHeight="1" spans="1:45">
      <c r="A335" s="24" t="s">
        <v>692</v>
      </c>
      <c r="B335" s="23" t="s">
        <v>706</v>
      </c>
      <c r="C335" s="24">
        <v>10190240011</v>
      </c>
      <c r="D335" s="25" t="s">
        <v>718</v>
      </c>
      <c r="E335" s="90" t="s">
        <v>728</v>
      </c>
      <c r="F335" s="24" t="s">
        <v>685</v>
      </c>
      <c r="G335" s="24"/>
      <c r="H335" s="23">
        <v>2019</v>
      </c>
      <c r="I335" s="24" t="s">
        <v>617</v>
      </c>
      <c r="J335" s="24" t="s">
        <v>729</v>
      </c>
      <c r="K335" s="23">
        <v>13289750718</v>
      </c>
      <c r="L335" s="181">
        <v>30</v>
      </c>
      <c r="M335" s="181"/>
      <c r="N335" s="181"/>
      <c r="O335" s="181"/>
      <c r="P335" s="181"/>
      <c r="Q335" s="181"/>
      <c r="R335" s="181">
        <v>30</v>
      </c>
      <c r="S335" s="90"/>
      <c r="T335" s="90"/>
      <c r="U335" s="90"/>
      <c r="V335" s="90"/>
      <c r="W335" s="90"/>
      <c r="X335" s="90"/>
      <c r="Y335" s="90"/>
      <c r="Z335" s="90"/>
      <c r="AA335" s="24" t="s">
        <v>135</v>
      </c>
      <c r="AB335" s="24" t="s">
        <v>116</v>
      </c>
      <c r="AC335" s="24" t="s">
        <v>116</v>
      </c>
      <c r="AD335" s="24" t="s">
        <v>136</v>
      </c>
      <c r="AE335" s="24" t="s">
        <v>136</v>
      </c>
      <c r="AF335" s="24" t="s">
        <v>136</v>
      </c>
      <c r="AG335" s="24">
        <v>6796</v>
      </c>
      <c r="AH335" s="24">
        <v>14876</v>
      </c>
      <c r="AI335" s="24">
        <v>26356</v>
      </c>
      <c r="AJ335" s="24">
        <v>71878</v>
      </c>
      <c r="AK335" s="23"/>
      <c r="AL335" s="24" t="s">
        <v>721</v>
      </c>
      <c r="AM335" s="24"/>
      <c r="AP335" s="198"/>
      <c r="AQ335" s="198"/>
      <c r="AR335" s="198"/>
      <c r="AS335" s="198"/>
    </row>
    <row r="336" s="158" customFormat="1" ht="79" customHeight="1" spans="1:45">
      <c r="A336" s="24" t="s">
        <v>692</v>
      </c>
      <c r="B336" s="23" t="s">
        <v>706</v>
      </c>
      <c r="C336" s="24">
        <v>10190240012</v>
      </c>
      <c r="D336" s="23" t="s">
        <v>730</v>
      </c>
      <c r="E336" s="24" t="s">
        <v>731</v>
      </c>
      <c r="F336" s="24" t="s">
        <v>690</v>
      </c>
      <c r="G336" s="24"/>
      <c r="H336" s="23">
        <v>2019</v>
      </c>
      <c r="I336" s="24" t="s">
        <v>696</v>
      </c>
      <c r="J336" s="24" t="s">
        <v>732</v>
      </c>
      <c r="K336" s="23">
        <v>18009125969</v>
      </c>
      <c r="L336" s="181">
        <v>17.4</v>
      </c>
      <c r="M336" s="181"/>
      <c r="N336" s="181"/>
      <c r="O336" s="181"/>
      <c r="P336" s="181"/>
      <c r="Q336" s="181"/>
      <c r="R336" s="181">
        <v>8.7</v>
      </c>
      <c r="S336" s="90"/>
      <c r="T336" s="90"/>
      <c r="U336" s="90"/>
      <c r="V336" s="90"/>
      <c r="W336" s="90">
        <v>8.7</v>
      </c>
      <c r="X336" s="90"/>
      <c r="Y336" s="90"/>
      <c r="Z336" s="90"/>
      <c r="AA336" s="24"/>
      <c r="AB336" s="24" t="s">
        <v>116</v>
      </c>
      <c r="AC336" s="24"/>
      <c r="AD336" s="24"/>
      <c r="AE336" s="24" t="s">
        <v>116</v>
      </c>
      <c r="AF336" s="24"/>
      <c r="AG336" s="24">
        <v>19</v>
      </c>
      <c r="AH336" s="24">
        <v>19</v>
      </c>
      <c r="AI336" s="24">
        <v>19</v>
      </c>
      <c r="AJ336" s="24">
        <v>19</v>
      </c>
      <c r="AK336" s="27" t="s">
        <v>733</v>
      </c>
      <c r="AL336" s="24" t="s">
        <v>147</v>
      </c>
      <c r="AM336" s="24" t="s">
        <v>498</v>
      </c>
      <c r="AP336" s="198"/>
      <c r="AQ336" s="198"/>
      <c r="AR336" s="198"/>
      <c r="AS336" s="198"/>
    </row>
    <row r="337" s="158" customFormat="1" ht="107" customHeight="1" spans="1:45">
      <c r="A337" s="24" t="s">
        <v>692</v>
      </c>
      <c r="B337" s="23" t="s">
        <v>706</v>
      </c>
      <c r="C337" s="24">
        <v>10190240013</v>
      </c>
      <c r="D337" s="25" t="s">
        <v>718</v>
      </c>
      <c r="E337" s="90" t="s">
        <v>734</v>
      </c>
      <c r="F337" s="90" t="s">
        <v>685</v>
      </c>
      <c r="G337" s="90" t="s">
        <v>685</v>
      </c>
      <c r="H337" s="24">
        <v>2019</v>
      </c>
      <c r="I337" s="24" t="s">
        <v>144</v>
      </c>
      <c r="J337" s="27" t="s">
        <v>672</v>
      </c>
      <c r="K337" s="23">
        <v>13309124643</v>
      </c>
      <c r="L337" s="181">
        <v>60</v>
      </c>
      <c r="M337" s="181">
        <v>30</v>
      </c>
      <c r="N337" s="181">
        <v>30</v>
      </c>
      <c r="O337" s="181"/>
      <c r="P337" s="181"/>
      <c r="Q337" s="181"/>
      <c r="R337" s="181">
        <v>30</v>
      </c>
      <c r="S337" s="90"/>
      <c r="T337" s="90"/>
      <c r="U337" s="90"/>
      <c r="V337" s="90"/>
      <c r="W337" s="90"/>
      <c r="X337" s="90"/>
      <c r="Y337" s="90"/>
      <c r="Z337" s="90"/>
      <c r="AA337" s="24" t="s">
        <v>135</v>
      </c>
      <c r="AB337" s="24" t="s">
        <v>116</v>
      </c>
      <c r="AC337" s="24" t="s">
        <v>136</v>
      </c>
      <c r="AD337" s="24" t="s">
        <v>136</v>
      </c>
      <c r="AE337" s="24" t="s">
        <v>136</v>
      </c>
      <c r="AF337" s="24" t="s">
        <v>136</v>
      </c>
      <c r="AG337" s="24">
        <v>10063</v>
      </c>
      <c r="AH337" s="24">
        <v>10063</v>
      </c>
      <c r="AI337" s="24">
        <v>10063</v>
      </c>
      <c r="AJ337" s="24">
        <v>10063</v>
      </c>
      <c r="AK337" s="24" t="s">
        <v>172</v>
      </c>
      <c r="AL337" s="24" t="s">
        <v>173</v>
      </c>
      <c r="AM337" s="24"/>
      <c r="AP337" s="198"/>
      <c r="AQ337" s="198"/>
      <c r="AR337" s="198"/>
      <c r="AS337" s="198"/>
    </row>
    <row r="338" s="158" customFormat="1" ht="107" customHeight="1" spans="1:45">
      <c r="A338" s="24" t="s">
        <v>692</v>
      </c>
      <c r="B338" s="23" t="s">
        <v>706</v>
      </c>
      <c r="C338" s="24">
        <v>10190240014</v>
      </c>
      <c r="D338" s="25" t="s">
        <v>718</v>
      </c>
      <c r="E338" s="90" t="s">
        <v>735</v>
      </c>
      <c r="F338" s="90" t="s">
        <v>153</v>
      </c>
      <c r="G338" s="90" t="s">
        <v>153</v>
      </c>
      <c r="H338" s="24">
        <v>2019</v>
      </c>
      <c r="I338" s="24" t="s">
        <v>144</v>
      </c>
      <c r="J338" s="24" t="s">
        <v>736</v>
      </c>
      <c r="K338" s="23">
        <v>18966951010</v>
      </c>
      <c r="L338" s="181">
        <v>1.3</v>
      </c>
      <c r="M338" s="181">
        <v>1.3</v>
      </c>
      <c r="N338" s="181">
        <v>1.3</v>
      </c>
      <c r="O338" s="181"/>
      <c r="P338" s="181"/>
      <c r="Q338" s="181"/>
      <c r="R338" s="181"/>
      <c r="S338" s="90"/>
      <c r="T338" s="90"/>
      <c r="U338" s="90"/>
      <c r="V338" s="90"/>
      <c r="W338" s="90"/>
      <c r="X338" s="90"/>
      <c r="Y338" s="90"/>
      <c r="Z338" s="90"/>
      <c r="AA338" s="24" t="s">
        <v>135</v>
      </c>
      <c r="AB338" s="24" t="s">
        <v>116</v>
      </c>
      <c r="AC338" s="24" t="s">
        <v>136</v>
      </c>
      <c r="AD338" s="24" t="s">
        <v>136</v>
      </c>
      <c r="AE338" s="24" t="s">
        <v>136</v>
      </c>
      <c r="AF338" s="24" t="s">
        <v>136</v>
      </c>
      <c r="AG338" s="24">
        <v>1</v>
      </c>
      <c r="AH338" s="24">
        <v>1</v>
      </c>
      <c r="AI338" s="24">
        <v>1</v>
      </c>
      <c r="AJ338" s="24">
        <v>1</v>
      </c>
      <c r="AK338" s="24" t="s">
        <v>172</v>
      </c>
      <c r="AL338" s="24" t="s">
        <v>173</v>
      </c>
      <c r="AM338" s="24"/>
      <c r="AP338" s="198"/>
      <c r="AQ338" s="198"/>
      <c r="AR338" s="198"/>
      <c r="AS338" s="198"/>
    </row>
    <row r="339" s="158" customFormat="1" ht="107" customHeight="1" spans="1:45">
      <c r="A339" s="24" t="s">
        <v>692</v>
      </c>
      <c r="B339" s="23" t="s">
        <v>706</v>
      </c>
      <c r="C339" s="24">
        <v>10190240015</v>
      </c>
      <c r="D339" s="25" t="s">
        <v>718</v>
      </c>
      <c r="E339" s="90" t="s">
        <v>737</v>
      </c>
      <c r="F339" s="90" t="s">
        <v>151</v>
      </c>
      <c r="G339" s="90" t="s">
        <v>151</v>
      </c>
      <c r="H339" s="24">
        <v>2019</v>
      </c>
      <c r="I339" s="24" t="s">
        <v>144</v>
      </c>
      <c r="J339" s="24" t="s">
        <v>736</v>
      </c>
      <c r="K339" s="23">
        <v>18966951011</v>
      </c>
      <c r="L339" s="181">
        <v>3.38</v>
      </c>
      <c r="M339" s="181">
        <v>3.38</v>
      </c>
      <c r="N339" s="181">
        <v>3.38</v>
      </c>
      <c r="O339" s="181"/>
      <c r="P339" s="181"/>
      <c r="Q339" s="181"/>
      <c r="R339" s="181"/>
      <c r="S339" s="90"/>
      <c r="T339" s="90"/>
      <c r="U339" s="90"/>
      <c r="V339" s="90"/>
      <c r="W339" s="90"/>
      <c r="X339" s="90"/>
      <c r="Y339" s="90"/>
      <c r="Z339" s="90"/>
      <c r="AA339" s="24" t="s">
        <v>135</v>
      </c>
      <c r="AB339" s="24" t="s">
        <v>116</v>
      </c>
      <c r="AC339" s="24" t="s">
        <v>136</v>
      </c>
      <c r="AD339" s="24" t="s">
        <v>136</v>
      </c>
      <c r="AE339" s="24" t="s">
        <v>136</v>
      </c>
      <c r="AF339" s="24" t="s">
        <v>136</v>
      </c>
      <c r="AG339" s="24">
        <v>2</v>
      </c>
      <c r="AH339" s="24">
        <v>2</v>
      </c>
      <c r="AI339" s="24">
        <v>2</v>
      </c>
      <c r="AJ339" s="24">
        <v>2</v>
      </c>
      <c r="AK339" s="24" t="s">
        <v>172</v>
      </c>
      <c r="AL339" s="24" t="s">
        <v>173</v>
      </c>
      <c r="AM339" s="24"/>
      <c r="AP339" s="198"/>
      <c r="AQ339" s="198"/>
      <c r="AR339" s="198"/>
      <c r="AS339" s="198"/>
    </row>
    <row r="340" s="158" customFormat="1" ht="107" customHeight="1" spans="1:45">
      <c r="A340" s="24" t="s">
        <v>692</v>
      </c>
      <c r="B340" s="23" t="s">
        <v>706</v>
      </c>
      <c r="C340" s="24">
        <v>10190240016</v>
      </c>
      <c r="D340" s="25" t="s">
        <v>718</v>
      </c>
      <c r="E340" s="90" t="s">
        <v>738</v>
      </c>
      <c r="F340" s="90" t="s">
        <v>149</v>
      </c>
      <c r="G340" s="90" t="s">
        <v>149</v>
      </c>
      <c r="H340" s="24">
        <v>2019</v>
      </c>
      <c r="I340" s="24" t="s">
        <v>144</v>
      </c>
      <c r="J340" s="24" t="s">
        <v>736</v>
      </c>
      <c r="K340" s="23">
        <v>18966951012</v>
      </c>
      <c r="L340" s="181">
        <v>5.46</v>
      </c>
      <c r="M340" s="181">
        <v>5.46</v>
      </c>
      <c r="N340" s="181">
        <v>5.46</v>
      </c>
      <c r="O340" s="181"/>
      <c r="P340" s="181"/>
      <c r="Q340" s="181"/>
      <c r="R340" s="181"/>
      <c r="S340" s="90"/>
      <c r="T340" s="90"/>
      <c r="U340" s="90"/>
      <c r="V340" s="90"/>
      <c r="W340" s="90"/>
      <c r="X340" s="90"/>
      <c r="Y340" s="90"/>
      <c r="Z340" s="90"/>
      <c r="AA340" s="24" t="s">
        <v>135</v>
      </c>
      <c r="AB340" s="24" t="s">
        <v>116</v>
      </c>
      <c r="AC340" s="24" t="s">
        <v>136</v>
      </c>
      <c r="AD340" s="24" t="s">
        <v>136</v>
      </c>
      <c r="AE340" s="24" t="s">
        <v>136</v>
      </c>
      <c r="AF340" s="24" t="s">
        <v>136</v>
      </c>
      <c r="AG340" s="24">
        <v>4</v>
      </c>
      <c r="AH340" s="24">
        <v>4</v>
      </c>
      <c r="AI340" s="24">
        <v>4</v>
      </c>
      <c r="AJ340" s="24">
        <v>4</v>
      </c>
      <c r="AK340" s="24" t="s">
        <v>172</v>
      </c>
      <c r="AL340" s="24" t="s">
        <v>173</v>
      </c>
      <c r="AM340" s="24"/>
      <c r="AP340" s="198"/>
      <c r="AQ340" s="198"/>
      <c r="AR340" s="198"/>
      <c r="AS340" s="198"/>
    </row>
    <row r="341" s="158" customFormat="1" ht="107" customHeight="1" spans="1:45">
      <c r="A341" s="24" t="s">
        <v>692</v>
      </c>
      <c r="B341" s="23" t="s">
        <v>706</v>
      </c>
      <c r="C341" s="24">
        <v>10190240017</v>
      </c>
      <c r="D341" s="25" t="s">
        <v>718</v>
      </c>
      <c r="E341" s="90" t="s">
        <v>739</v>
      </c>
      <c r="F341" s="90" t="s">
        <v>143</v>
      </c>
      <c r="G341" s="90" t="s">
        <v>143</v>
      </c>
      <c r="H341" s="24">
        <v>2019</v>
      </c>
      <c r="I341" s="24" t="s">
        <v>144</v>
      </c>
      <c r="J341" s="24" t="s">
        <v>736</v>
      </c>
      <c r="K341" s="23">
        <v>18966951013</v>
      </c>
      <c r="L341" s="181">
        <v>3.9</v>
      </c>
      <c r="M341" s="181">
        <v>3.9</v>
      </c>
      <c r="N341" s="181">
        <v>3.9</v>
      </c>
      <c r="O341" s="181"/>
      <c r="P341" s="181"/>
      <c r="Q341" s="181"/>
      <c r="R341" s="181"/>
      <c r="S341" s="90"/>
      <c r="T341" s="90"/>
      <c r="U341" s="90"/>
      <c r="V341" s="90"/>
      <c r="W341" s="90"/>
      <c r="X341" s="90"/>
      <c r="Y341" s="90"/>
      <c r="Z341" s="90"/>
      <c r="AA341" s="24" t="s">
        <v>135</v>
      </c>
      <c r="AB341" s="24" t="s">
        <v>116</v>
      </c>
      <c r="AC341" s="24" t="s">
        <v>136</v>
      </c>
      <c r="AD341" s="24" t="s">
        <v>136</v>
      </c>
      <c r="AE341" s="24" t="s">
        <v>136</v>
      </c>
      <c r="AF341" s="24" t="s">
        <v>136</v>
      </c>
      <c r="AG341" s="24">
        <v>3</v>
      </c>
      <c r="AH341" s="24">
        <v>3</v>
      </c>
      <c r="AI341" s="24">
        <v>3</v>
      </c>
      <c r="AJ341" s="24">
        <v>3</v>
      </c>
      <c r="AK341" s="24" t="s">
        <v>172</v>
      </c>
      <c r="AL341" s="24" t="s">
        <v>173</v>
      </c>
      <c r="AM341" s="24"/>
      <c r="AP341" s="198"/>
      <c r="AQ341" s="198"/>
      <c r="AR341" s="198"/>
      <c r="AS341" s="198"/>
    </row>
    <row r="342" s="158" customFormat="1" ht="107" customHeight="1" spans="1:45">
      <c r="A342" s="24" t="s">
        <v>692</v>
      </c>
      <c r="B342" s="23" t="s">
        <v>706</v>
      </c>
      <c r="C342" s="24">
        <v>10190240018</v>
      </c>
      <c r="D342" s="25" t="s">
        <v>718</v>
      </c>
      <c r="E342" s="90" t="s">
        <v>735</v>
      </c>
      <c r="F342" s="90" t="s">
        <v>155</v>
      </c>
      <c r="G342" s="90" t="s">
        <v>155</v>
      </c>
      <c r="H342" s="24">
        <v>2019</v>
      </c>
      <c r="I342" s="24" t="s">
        <v>144</v>
      </c>
      <c r="J342" s="24" t="s">
        <v>736</v>
      </c>
      <c r="K342" s="23">
        <v>18966951014</v>
      </c>
      <c r="L342" s="181">
        <v>1.3</v>
      </c>
      <c r="M342" s="181">
        <v>1.3</v>
      </c>
      <c r="N342" s="181">
        <v>1.3</v>
      </c>
      <c r="O342" s="181"/>
      <c r="P342" s="181"/>
      <c r="Q342" s="181"/>
      <c r="R342" s="181"/>
      <c r="S342" s="90"/>
      <c r="T342" s="90"/>
      <c r="U342" s="90"/>
      <c r="V342" s="90"/>
      <c r="W342" s="90"/>
      <c r="X342" s="90"/>
      <c r="Y342" s="90"/>
      <c r="Z342" s="90"/>
      <c r="AA342" s="24" t="s">
        <v>135</v>
      </c>
      <c r="AB342" s="24" t="s">
        <v>116</v>
      </c>
      <c r="AC342" s="24" t="s">
        <v>136</v>
      </c>
      <c r="AD342" s="24" t="s">
        <v>136</v>
      </c>
      <c r="AE342" s="24" t="s">
        <v>136</v>
      </c>
      <c r="AF342" s="24" t="s">
        <v>136</v>
      </c>
      <c r="AG342" s="24">
        <v>3</v>
      </c>
      <c r="AH342" s="24">
        <v>3</v>
      </c>
      <c r="AI342" s="24">
        <v>3</v>
      </c>
      <c r="AJ342" s="24">
        <v>3</v>
      </c>
      <c r="AK342" s="24" t="s">
        <v>172</v>
      </c>
      <c r="AL342" s="24" t="s">
        <v>173</v>
      </c>
      <c r="AM342" s="24"/>
      <c r="AP342" s="198"/>
      <c r="AQ342" s="198"/>
      <c r="AR342" s="198"/>
      <c r="AS342" s="198"/>
    </row>
    <row r="343" s="158" customFormat="1" ht="107" customHeight="1" spans="1:45">
      <c r="A343" s="24" t="s">
        <v>692</v>
      </c>
      <c r="B343" s="23" t="s">
        <v>706</v>
      </c>
      <c r="C343" s="24">
        <v>10190240019</v>
      </c>
      <c r="D343" s="25" t="s">
        <v>718</v>
      </c>
      <c r="E343" s="90" t="s">
        <v>740</v>
      </c>
      <c r="F343" s="90" t="s">
        <v>157</v>
      </c>
      <c r="G343" s="90" t="s">
        <v>157</v>
      </c>
      <c r="H343" s="24">
        <v>2019</v>
      </c>
      <c r="I343" s="24" t="s">
        <v>144</v>
      </c>
      <c r="J343" s="24" t="s">
        <v>736</v>
      </c>
      <c r="K343" s="23">
        <v>18966951015</v>
      </c>
      <c r="L343" s="181">
        <v>10.66</v>
      </c>
      <c r="M343" s="181">
        <v>10.66</v>
      </c>
      <c r="N343" s="181">
        <v>10.66</v>
      </c>
      <c r="O343" s="181"/>
      <c r="P343" s="181"/>
      <c r="Q343" s="181"/>
      <c r="R343" s="181"/>
      <c r="S343" s="90"/>
      <c r="T343" s="90"/>
      <c r="U343" s="90"/>
      <c r="V343" s="90"/>
      <c r="W343" s="90"/>
      <c r="X343" s="90"/>
      <c r="Y343" s="90"/>
      <c r="Z343" s="90"/>
      <c r="AA343" s="24" t="s">
        <v>135</v>
      </c>
      <c r="AB343" s="24" t="s">
        <v>116</v>
      </c>
      <c r="AC343" s="24" t="s">
        <v>136</v>
      </c>
      <c r="AD343" s="24" t="s">
        <v>136</v>
      </c>
      <c r="AE343" s="24" t="s">
        <v>136</v>
      </c>
      <c r="AF343" s="24" t="s">
        <v>136</v>
      </c>
      <c r="AG343" s="24">
        <v>16</v>
      </c>
      <c r="AH343" s="24">
        <v>16</v>
      </c>
      <c r="AI343" s="24">
        <v>16</v>
      </c>
      <c r="AJ343" s="24">
        <v>16</v>
      </c>
      <c r="AK343" s="24" t="s">
        <v>172</v>
      </c>
      <c r="AL343" s="24" t="s">
        <v>173</v>
      </c>
      <c r="AM343" s="24"/>
      <c r="AP343" s="198"/>
      <c r="AQ343" s="198"/>
      <c r="AR343" s="198"/>
      <c r="AS343" s="198"/>
    </row>
    <row r="344" s="158" customFormat="1" ht="107" customHeight="1" spans="1:45">
      <c r="A344" s="24" t="s">
        <v>42</v>
      </c>
      <c r="B344" s="23" t="s">
        <v>42</v>
      </c>
      <c r="C344" s="24">
        <v>10190410001</v>
      </c>
      <c r="D344" s="23" t="s">
        <v>741</v>
      </c>
      <c r="E344" s="24" t="s">
        <v>742</v>
      </c>
      <c r="F344" s="24" t="s">
        <v>685</v>
      </c>
      <c r="G344" s="24" t="s">
        <v>685</v>
      </c>
      <c r="H344" s="23">
        <v>2019</v>
      </c>
      <c r="I344" s="24" t="s">
        <v>696</v>
      </c>
      <c r="J344" s="24" t="s">
        <v>743</v>
      </c>
      <c r="K344" s="23">
        <v>6510191</v>
      </c>
      <c r="L344" s="181">
        <v>507</v>
      </c>
      <c r="M344" s="181"/>
      <c r="N344" s="181"/>
      <c r="O344" s="181"/>
      <c r="P344" s="181"/>
      <c r="Q344" s="181"/>
      <c r="R344" s="181"/>
      <c r="S344" s="90">
        <v>507</v>
      </c>
      <c r="T344" s="90"/>
      <c r="U344" s="90"/>
      <c r="V344" s="90"/>
      <c r="W344" s="90"/>
      <c r="X344" s="90"/>
      <c r="Y344" s="90"/>
      <c r="Z344" s="90"/>
      <c r="AA344" s="24" t="s">
        <v>135</v>
      </c>
      <c r="AB344" s="24" t="s">
        <v>116</v>
      </c>
      <c r="AC344" s="24"/>
      <c r="AD344" s="24"/>
      <c r="AE344" s="24"/>
      <c r="AF344" s="24"/>
      <c r="AG344" s="24">
        <v>169</v>
      </c>
      <c r="AH344" s="24">
        <v>169</v>
      </c>
      <c r="AI344" s="24">
        <v>169</v>
      </c>
      <c r="AJ344" s="24">
        <v>169</v>
      </c>
      <c r="AK344" s="24" t="s">
        <v>698</v>
      </c>
      <c r="AL344" s="24" t="s">
        <v>744</v>
      </c>
      <c r="AM344" s="24"/>
      <c r="AP344" s="198"/>
      <c r="AQ344" s="198"/>
      <c r="AR344" s="198"/>
      <c r="AS344" s="198"/>
    </row>
    <row r="345" s="158" customFormat="1" ht="109" customHeight="1" spans="1:45">
      <c r="A345" s="24" t="s">
        <v>42</v>
      </c>
      <c r="B345" s="23" t="s">
        <v>42</v>
      </c>
      <c r="C345" s="24">
        <v>10190410002</v>
      </c>
      <c r="D345" s="23" t="s">
        <v>745</v>
      </c>
      <c r="E345" s="24" t="s">
        <v>746</v>
      </c>
      <c r="F345" s="24" t="s">
        <v>685</v>
      </c>
      <c r="G345" s="24" t="s">
        <v>685</v>
      </c>
      <c r="H345" s="23">
        <v>2019</v>
      </c>
      <c r="I345" s="24" t="s">
        <v>696</v>
      </c>
      <c r="J345" s="24" t="s">
        <v>703</v>
      </c>
      <c r="K345" s="23">
        <v>6510197</v>
      </c>
      <c r="L345" s="181">
        <v>123.84</v>
      </c>
      <c r="M345" s="181"/>
      <c r="N345" s="181"/>
      <c r="O345" s="181"/>
      <c r="P345" s="181"/>
      <c r="Q345" s="181"/>
      <c r="R345" s="181"/>
      <c r="S345" s="90">
        <v>123.84</v>
      </c>
      <c r="T345" s="90"/>
      <c r="U345" s="90"/>
      <c r="V345" s="90"/>
      <c r="W345" s="90"/>
      <c r="X345" s="90"/>
      <c r="Y345" s="90"/>
      <c r="Z345" s="90"/>
      <c r="AA345" s="24" t="s">
        <v>135</v>
      </c>
      <c r="AB345" s="24" t="s">
        <v>116</v>
      </c>
      <c r="AC345" s="24"/>
      <c r="AD345" s="24"/>
      <c r="AE345" s="24"/>
      <c r="AF345" s="24"/>
      <c r="AG345" s="24">
        <v>172</v>
      </c>
      <c r="AH345" s="24">
        <v>172</v>
      </c>
      <c r="AI345" s="24">
        <v>172</v>
      </c>
      <c r="AJ345" s="24">
        <v>172</v>
      </c>
      <c r="AK345" s="24" t="s">
        <v>698</v>
      </c>
      <c r="AL345" s="24" t="s">
        <v>747</v>
      </c>
      <c r="AM345" s="24"/>
      <c r="AP345" s="198"/>
      <c r="AQ345" s="198"/>
      <c r="AR345" s="198"/>
      <c r="AS345" s="198"/>
    </row>
    <row r="346" s="158" customFormat="1" ht="177" customHeight="1" spans="1:45">
      <c r="A346" s="24" t="s">
        <v>42</v>
      </c>
      <c r="B346" s="23" t="s">
        <v>42</v>
      </c>
      <c r="C346" s="24">
        <v>10190410003</v>
      </c>
      <c r="D346" s="23" t="s">
        <v>748</v>
      </c>
      <c r="E346" s="24" t="s">
        <v>749</v>
      </c>
      <c r="F346" s="24" t="s">
        <v>536</v>
      </c>
      <c r="G346" s="24" t="s">
        <v>750</v>
      </c>
      <c r="H346" s="23">
        <v>2019</v>
      </c>
      <c r="I346" s="24" t="s">
        <v>163</v>
      </c>
      <c r="J346" s="24" t="s">
        <v>751</v>
      </c>
      <c r="K346" s="23">
        <v>15191945598</v>
      </c>
      <c r="L346" s="181">
        <v>152</v>
      </c>
      <c r="M346" s="181"/>
      <c r="N346" s="181"/>
      <c r="O346" s="181"/>
      <c r="P346" s="181"/>
      <c r="Q346" s="181"/>
      <c r="R346" s="181"/>
      <c r="S346" s="90">
        <v>152</v>
      </c>
      <c r="T346" s="90"/>
      <c r="U346" s="90"/>
      <c r="V346" s="90"/>
      <c r="W346" s="90"/>
      <c r="X346" s="90"/>
      <c r="Y346" s="90"/>
      <c r="Z346" s="90"/>
      <c r="AA346" s="24"/>
      <c r="AB346" s="24" t="s">
        <v>116</v>
      </c>
      <c r="AC346" s="24" t="s">
        <v>136</v>
      </c>
      <c r="AD346" s="24" t="s">
        <v>136</v>
      </c>
      <c r="AE346" s="24" t="s">
        <v>136</v>
      </c>
      <c r="AF346" s="24" t="s">
        <v>136</v>
      </c>
      <c r="AG346" s="27">
        <v>223</v>
      </c>
      <c r="AH346" s="27">
        <v>647</v>
      </c>
      <c r="AI346" s="27">
        <v>223</v>
      </c>
      <c r="AJ346" s="27">
        <v>647</v>
      </c>
      <c r="AK346" s="24" t="s">
        <v>752</v>
      </c>
      <c r="AL346" s="24" t="s">
        <v>753</v>
      </c>
      <c r="AM346" s="24"/>
      <c r="AP346" s="198"/>
      <c r="AQ346" s="198"/>
      <c r="AR346" s="198"/>
      <c r="AS346" s="198"/>
    </row>
    <row r="347" s="158" customFormat="1" ht="132" customHeight="1" spans="1:45">
      <c r="A347" s="24" t="s">
        <v>754</v>
      </c>
      <c r="B347" s="23" t="s">
        <v>755</v>
      </c>
      <c r="C347" s="24">
        <v>10190510001</v>
      </c>
      <c r="D347" s="23" t="s">
        <v>756</v>
      </c>
      <c r="E347" s="24" t="s">
        <v>757</v>
      </c>
      <c r="F347" s="24" t="s">
        <v>685</v>
      </c>
      <c r="G347" s="24"/>
      <c r="H347" s="23" t="s">
        <v>758</v>
      </c>
      <c r="I347" s="24" t="s">
        <v>617</v>
      </c>
      <c r="J347" s="24" t="s">
        <v>620</v>
      </c>
      <c r="K347" s="23" t="s">
        <v>720</v>
      </c>
      <c r="L347" s="181">
        <v>24</v>
      </c>
      <c r="M347" s="181"/>
      <c r="N347" s="181"/>
      <c r="O347" s="181"/>
      <c r="P347" s="181"/>
      <c r="Q347" s="181"/>
      <c r="R347" s="181">
        <v>24</v>
      </c>
      <c r="S347" s="90"/>
      <c r="T347" s="90"/>
      <c r="U347" s="90"/>
      <c r="V347" s="90"/>
      <c r="W347" s="90"/>
      <c r="X347" s="90"/>
      <c r="Y347" s="90"/>
      <c r="Z347" s="90"/>
      <c r="AA347" s="24" t="s">
        <v>135</v>
      </c>
      <c r="AB347" s="24" t="s">
        <v>136</v>
      </c>
      <c r="AC347" s="24" t="s">
        <v>136</v>
      </c>
      <c r="AD347" s="24" t="s">
        <v>136</v>
      </c>
      <c r="AE347" s="24" t="s">
        <v>136</v>
      </c>
      <c r="AF347" s="24" t="s">
        <v>136</v>
      </c>
      <c r="AG347" s="24">
        <v>80</v>
      </c>
      <c r="AH347" s="24">
        <v>80</v>
      </c>
      <c r="AI347" s="24">
        <v>80</v>
      </c>
      <c r="AJ347" s="24">
        <v>80</v>
      </c>
      <c r="AK347" s="24" t="s">
        <v>759</v>
      </c>
      <c r="AL347" s="24" t="s">
        <v>760</v>
      </c>
      <c r="AM347" s="24"/>
      <c r="AP347" s="198"/>
      <c r="AQ347" s="198"/>
      <c r="AR347" s="198"/>
      <c r="AS347" s="198"/>
    </row>
    <row r="348" s="158" customFormat="1" ht="268" customHeight="1" spans="1:45">
      <c r="A348" s="24" t="s">
        <v>754</v>
      </c>
      <c r="B348" s="23" t="s">
        <v>761</v>
      </c>
      <c r="C348" s="24">
        <v>10190540001</v>
      </c>
      <c r="D348" s="23" t="s">
        <v>762</v>
      </c>
      <c r="E348" s="24" t="s">
        <v>763</v>
      </c>
      <c r="F348" s="24" t="s">
        <v>764</v>
      </c>
      <c r="G348" s="24" t="s">
        <v>765</v>
      </c>
      <c r="H348" s="23">
        <v>2019</v>
      </c>
      <c r="I348" s="24" t="s">
        <v>766</v>
      </c>
      <c r="J348" s="24" t="s">
        <v>767</v>
      </c>
      <c r="K348" s="23">
        <v>6522314</v>
      </c>
      <c r="L348" s="181">
        <v>83.92</v>
      </c>
      <c r="M348" s="181"/>
      <c r="N348" s="181"/>
      <c r="O348" s="181"/>
      <c r="P348" s="181"/>
      <c r="Q348" s="181"/>
      <c r="R348" s="181"/>
      <c r="S348" s="90">
        <v>83.92</v>
      </c>
      <c r="T348" s="90"/>
      <c r="U348" s="90"/>
      <c r="V348" s="90"/>
      <c r="W348" s="90"/>
      <c r="X348" s="90"/>
      <c r="Y348" s="90"/>
      <c r="Z348" s="90"/>
      <c r="AA348" s="24" t="s">
        <v>115</v>
      </c>
      <c r="AB348" s="24" t="s">
        <v>116</v>
      </c>
      <c r="AC348" s="24" t="s">
        <v>136</v>
      </c>
      <c r="AD348" s="24" t="s">
        <v>136</v>
      </c>
      <c r="AE348" s="24" t="s">
        <v>136</v>
      </c>
      <c r="AF348" s="24" t="s">
        <v>136</v>
      </c>
      <c r="AG348" s="24">
        <v>520</v>
      </c>
      <c r="AH348" s="24">
        <v>752</v>
      </c>
      <c r="AI348" s="24">
        <v>890</v>
      </c>
      <c r="AJ348" s="24">
        <v>1068</v>
      </c>
      <c r="AK348" s="24" t="s">
        <v>768</v>
      </c>
      <c r="AL348" s="24" t="s">
        <v>769</v>
      </c>
      <c r="AM348" s="24"/>
      <c r="AP348" s="198"/>
      <c r="AQ348" s="198"/>
      <c r="AR348" s="198"/>
      <c r="AS348" s="198"/>
    </row>
    <row r="349" s="158" customFormat="1" ht="257" customHeight="1" spans="1:45">
      <c r="A349" s="24" t="s">
        <v>754</v>
      </c>
      <c r="B349" s="23" t="s">
        <v>761</v>
      </c>
      <c r="C349" s="24">
        <v>10190540002</v>
      </c>
      <c r="D349" s="23" t="s">
        <v>770</v>
      </c>
      <c r="E349" s="24" t="s">
        <v>771</v>
      </c>
      <c r="F349" s="24" t="s">
        <v>764</v>
      </c>
      <c r="G349" s="24" t="s">
        <v>772</v>
      </c>
      <c r="H349" s="23">
        <v>2019</v>
      </c>
      <c r="I349" s="24" t="s">
        <v>766</v>
      </c>
      <c r="J349" s="24" t="s">
        <v>767</v>
      </c>
      <c r="K349" s="23">
        <v>6522314</v>
      </c>
      <c r="L349" s="181">
        <v>48</v>
      </c>
      <c r="M349" s="181"/>
      <c r="N349" s="181"/>
      <c r="O349" s="181"/>
      <c r="P349" s="181"/>
      <c r="Q349" s="181"/>
      <c r="R349" s="181"/>
      <c r="S349" s="90">
        <v>48</v>
      </c>
      <c r="T349" s="90"/>
      <c r="U349" s="90"/>
      <c r="V349" s="90"/>
      <c r="W349" s="90"/>
      <c r="X349" s="90"/>
      <c r="Y349" s="90"/>
      <c r="Z349" s="90"/>
      <c r="AA349" s="24" t="s">
        <v>115</v>
      </c>
      <c r="AB349" s="24" t="s">
        <v>116</v>
      </c>
      <c r="AC349" s="24" t="s">
        <v>136</v>
      </c>
      <c r="AD349" s="24" t="s">
        <v>136</v>
      </c>
      <c r="AE349" s="24" t="s">
        <v>136</v>
      </c>
      <c r="AF349" s="24" t="s">
        <v>136</v>
      </c>
      <c r="AG349" s="24">
        <v>103</v>
      </c>
      <c r="AH349" s="24">
        <v>157</v>
      </c>
      <c r="AI349" s="24">
        <v>540</v>
      </c>
      <c r="AJ349" s="24">
        <v>641</v>
      </c>
      <c r="AK349" s="24" t="s">
        <v>773</v>
      </c>
      <c r="AL349" s="24" t="s">
        <v>769</v>
      </c>
      <c r="AM349" s="24"/>
      <c r="AP349" s="198"/>
      <c r="AQ349" s="198"/>
      <c r="AR349" s="198"/>
      <c r="AS349" s="198"/>
    </row>
    <row r="350" s="158" customFormat="1" ht="257" customHeight="1" spans="1:45">
      <c r="A350" s="24" t="s">
        <v>754</v>
      </c>
      <c r="B350" s="23" t="s">
        <v>761</v>
      </c>
      <c r="C350" s="24">
        <v>10190540003</v>
      </c>
      <c r="D350" s="23" t="s">
        <v>774</v>
      </c>
      <c r="E350" s="24" t="s">
        <v>775</v>
      </c>
      <c r="F350" s="24" t="s">
        <v>764</v>
      </c>
      <c r="G350" s="24" t="s">
        <v>765</v>
      </c>
      <c r="H350" s="23">
        <v>2019</v>
      </c>
      <c r="I350" s="24" t="s">
        <v>766</v>
      </c>
      <c r="J350" s="24" t="s">
        <v>767</v>
      </c>
      <c r="K350" s="23">
        <v>6522314</v>
      </c>
      <c r="L350" s="181">
        <v>37.7</v>
      </c>
      <c r="M350" s="181"/>
      <c r="N350" s="181"/>
      <c r="O350" s="181"/>
      <c r="P350" s="181"/>
      <c r="Q350" s="181"/>
      <c r="R350" s="181"/>
      <c r="S350" s="90">
        <v>37.7</v>
      </c>
      <c r="T350" s="90"/>
      <c r="U350" s="90"/>
      <c r="V350" s="90"/>
      <c r="W350" s="90"/>
      <c r="X350" s="90"/>
      <c r="Y350" s="90"/>
      <c r="Z350" s="90"/>
      <c r="AA350" s="24" t="s">
        <v>115</v>
      </c>
      <c r="AB350" s="24" t="s">
        <v>116</v>
      </c>
      <c r="AC350" s="24" t="s">
        <v>136</v>
      </c>
      <c r="AD350" s="24" t="s">
        <v>136</v>
      </c>
      <c r="AE350" s="24" t="s">
        <v>136</v>
      </c>
      <c r="AF350" s="24" t="s">
        <v>136</v>
      </c>
      <c r="AG350" s="24">
        <v>120</v>
      </c>
      <c r="AH350" s="24">
        <v>147</v>
      </c>
      <c r="AI350" s="24">
        <v>285</v>
      </c>
      <c r="AJ350" s="24">
        <v>334</v>
      </c>
      <c r="AK350" s="24" t="s">
        <v>776</v>
      </c>
      <c r="AL350" s="24" t="s">
        <v>777</v>
      </c>
      <c r="AM350" s="24"/>
      <c r="AP350" s="198"/>
      <c r="AQ350" s="198"/>
      <c r="AR350" s="198"/>
      <c r="AS350" s="198"/>
    </row>
    <row r="351" s="158" customFormat="1" ht="223" customHeight="1" spans="1:45">
      <c r="A351" s="24" t="s">
        <v>754</v>
      </c>
      <c r="B351" s="23" t="s">
        <v>761</v>
      </c>
      <c r="C351" s="24">
        <v>10190540004</v>
      </c>
      <c r="D351" s="24" t="s">
        <v>778</v>
      </c>
      <c r="E351" s="24" t="s">
        <v>779</v>
      </c>
      <c r="F351" s="24" t="s">
        <v>685</v>
      </c>
      <c r="G351" s="24" t="s">
        <v>780</v>
      </c>
      <c r="H351" s="23">
        <v>2019</v>
      </c>
      <c r="I351" s="24" t="s">
        <v>766</v>
      </c>
      <c r="J351" s="24" t="s">
        <v>767</v>
      </c>
      <c r="K351" s="23">
        <v>6522314</v>
      </c>
      <c r="L351" s="181">
        <v>78.55</v>
      </c>
      <c r="M351" s="181"/>
      <c r="N351" s="181"/>
      <c r="O351" s="181"/>
      <c r="P351" s="181"/>
      <c r="Q351" s="181"/>
      <c r="R351" s="181"/>
      <c r="S351" s="90">
        <v>78.55</v>
      </c>
      <c r="T351" s="90"/>
      <c r="U351" s="90"/>
      <c r="V351" s="90"/>
      <c r="W351" s="90"/>
      <c r="X351" s="90"/>
      <c r="Y351" s="90"/>
      <c r="Z351" s="90"/>
      <c r="AA351" s="24" t="s">
        <v>115</v>
      </c>
      <c r="AB351" s="24" t="s">
        <v>116</v>
      </c>
      <c r="AC351" s="24" t="s">
        <v>136</v>
      </c>
      <c r="AD351" s="24" t="s">
        <v>136</v>
      </c>
      <c r="AE351" s="24" t="s">
        <v>136</v>
      </c>
      <c r="AF351" s="24" t="s">
        <v>136</v>
      </c>
      <c r="AG351" s="24">
        <v>190</v>
      </c>
      <c r="AH351" s="24">
        <v>227</v>
      </c>
      <c r="AI351" s="24">
        <v>295</v>
      </c>
      <c r="AJ351" s="24">
        <v>374</v>
      </c>
      <c r="AK351" s="24" t="s">
        <v>781</v>
      </c>
      <c r="AL351" s="24" t="s">
        <v>782</v>
      </c>
      <c r="AM351" s="24"/>
      <c r="AP351" s="198"/>
      <c r="AQ351" s="198"/>
      <c r="AR351" s="198"/>
      <c r="AS351" s="198"/>
    </row>
    <row r="352" s="158" customFormat="1" ht="109" customHeight="1" spans="1:45">
      <c r="A352" s="24" t="s">
        <v>783</v>
      </c>
      <c r="B352" s="23" t="s">
        <v>784</v>
      </c>
      <c r="C352" s="24">
        <v>10190610001</v>
      </c>
      <c r="D352" s="23" t="s">
        <v>785</v>
      </c>
      <c r="E352" s="23" t="s">
        <v>785</v>
      </c>
      <c r="F352" s="24" t="s">
        <v>685</v>
      </c>
      <c r="G352" s="24"/>
      <c r="H352" s="23">
        <v>2019</v>
      </c>
      <c r="I352" s="24" t="s">
        <v>786</v>
      </c>
      <c r="J352" s="24" t="s">
        <v>787</v>
      </c>
      <c r="K352" s="23">
        <v>6521790</v>
      </c>
      <c r="L352" s="181">
        <v>180.54</v>
      </c>
      <c r="M352" s="181"/>
      <c r="N352" s="181"/>
      <c r="O352" s="181"/>
      <c r="P352" s="181"/>
      <c r="Q352" s="181"/>
      <c r="R352" s="181"/>
      <c r="S352" s="90">
        <v>180.54</v>
      </c>
      <c r="T352" s="90"/>
      <c r="U352" s="90"/>
      <c r="V352" s="90"/>
      <c r="W352" s="90"/>
      <c r="X352" s="90"/>
      <c r="Y352" s="90"/>
      <c r="Z352" s="90"/>
      <c r="AA352" s="24"/>
      <c r="AB352" s="24"/>
      <c r="AC352" s="24"/>
      <c r="AD352" s="24"/>
      <c r="AE352" s="24"/>
      <c r="AF352" s="24"/>
      <c r="AG352" s="24">
        <v>6796</v>
      </c>
      <c r="AH352" s="24">
        <v>14874</v>
      </c>
      <c r="AI352" s="24">
        <v>6796</v>
      </c>
      <c r="AJ352" s="24">
        <v>14874</v>
      </c>
      <c r="AK352" s="24" t="s">
        <v>788</v>
      </c>
      <c r="AL352" s="24" t="s">
        <v>789</v>
      </c>
      <c r="AM352" s="24"/>
      <c r="AP352" s="198"/>
      <c r="AQ352" s="198"/>
      <c r="AR352" s="198"/>
      <c r="AS352" s="198"/>
    </row>
    <row r="353" s="158" customFormat="1" ht="109" customHeight="1" spans="1:45">
      <c r="A353" s="24" t="s">
        <v>783</v>
      </c>
      <c r="B353" s="23" t="s">
        <v>790</v>
      </c>
      <c r="C353" s="24">
        <v>10190630001</v>
      </c>
      <c r="D353" s="24" t="s">
        <v>791</v>
      </c>
      <c r="E353" s="24" t="s">
        <v>791</v>
      </c>
      <c r="F353" s="24" t="s">
        <v>685</v>
      </c>
      <c r="G353" s="24"/>
      <c r="H353" s="23">
        <v>2019</v>
      </c>
      <c r="I353" s="24" t="s">
        <v>786</v>
      </c>
      <c r="J353" s="24" t="s">
        <v>787</v>
      </c>
      <c r="K353" s="23">
        <v>6521790</v>
      </c>
      <c r="L353" s="181">
        <v>212.9</v>
      </c>
      <c r="M353" s="181"/>
      <c r="N353" s="181"/>
      <c r="O353" s="181"/>
      <c r="P353" s="181"/>
      <c r="Q353" s="181"/>
      <c r="R353" s="181"/>
      <c r="S353" s="90">
        <v>212.9</v>
      </c>
      <c r="T353" s="90"/>
      <c r="U353" s="90"/>
      <c r="V353" s="90"/>
      <c r="W353" s="90"/>
      <c r="X353" s="90"/>
      <c r="Y353" s="90"/>
      <c r="Z353" s="90"/>
      <c r="AA353" s="24"/>
      <c r="AB353" s="24"/>
      <c r="AC353" s="24"/>
      <c r="AD353" s="24"/>
      <c r="AE353" s="24"/>
      <c r="AF353" s="24"/>
      <c r="AG353" s="24"/>
      <c r="AH353" s="24">
        <v>1400</v>
      </c>
      <c r="AI353" s="24"/>
      <c r="AJ353" s="24">
        <v>1400</v>
      </c>
      <c r="AK353" s="24" t="s">
        <v>788</v>
      </c>
      <c r="AL353" s="24" t="s">
        <v>789</v>
      </c>
      <c r="AM353" s="24"/>
      <c r="AP353" s="198"/>
      <c r="AQ353" s="198"/>
      <c r="AR353" s="198"/>
      <c r="AS353" s="198"/>
    </row>
    <row r="354" s="158" customFormat="1" ht="109" customHeight="1" spans="1:45">
      <c r="A354" s="24" t="s">
        <v>783</v>
      </c>
      <c r="B354" s="23" t="s">
        <v>792</v>
      </c>
      <c r="C354" s="24">
        <v>10190640001</v>
      </c>
      <c r="D354" s="24" t="s">
        <v>793</v>
      </c>
      <c r="E354" s="24" t="s">
        <v>793</v>
      </c>
      <c r="F354" s="24" t="s">
        <v>685</v>
      </c>
      <c r="G354" s="24"/>
      <c r="H354" s="23">
        <v>2019</v>
      </c>
      <c r="I354" s="24" t="s">
        <v>786</v>
      </c>
      <c r="J354" s="24" t="s">
        <v>787</v>
      </c>
      <c r="K354" s="23">
        <v>6521790</v>
      </c>
      <c r="L354" s="181">
        <v>205.39</v>
      </c>
      <c r="M354" s="181"/>
      <c r="N354" s="181"/>
      <c r="O354" s="181"/>
      <c r="P354" s="181"/>
      <c r="Q354" s="181"/>
      <c r="R354" s="181"/>
      <c r="S354" s="90">
        <v>205.39</v>
      </c>
      <c r="T354" s="90"/>
      <c r="U354" s="90"/>
      <c r="V354" s="90"/>
      <c r="W354" s="90"/>
      <c r="X354" s="90"/>
      <c r="Y354" s="90"/>
      <c r="Z354" s="90"/>
      <c r="AA354" s="24"/>
      <c r="AB354" s="24"/>
      <c r="AC354" s="24"/>
      <c r="AD354" s="24"/>
      <c r="AE354" s="24"/>
      <c r="AF354" s="24"/>
      <c r="AG354" s="24"/>
      <c r="AH354" s="24">
        <v>1400</v>
      </c>
      <c r="AI354" s="24"/>
      <c r="AJ354" s="24">
        <v>1400</v>
      </c>
      <c r="AK354" s="24" t="s">
        <v>788</v>
      </c>
      <c r="AL354" s="24" t="s">
        <v>789</v>
      </c>
      <c r="AM354" s="24"/>
      <c r="AP354" s="198"/>
      <c r="AQ354" s="198"/>
      <c r="AR354" s="198"/>
      <c r="AS354" s="198"/>
    </row>
    <row r="355" s="158" customFormat="1" ht="160" customHeight="1" spans="1:45">
      <c r="A355" s="24" t="s">
        <v>794</v>
      </c>
      <c r="B355" s="23" t="s">
        <v>795</v>
      </c>
      <c r="C355" s="24">
        <v>10190810001</v>
      </c>
      <c r="D355" s="25" t="s">
        <v>796</v>
      </c>
      <c r="E355" s="90" t="s">
        <v>797</v>
      </c>
      <c r="F355" s="24" t="s">
        <v>685</v>
      </c>
      <c r="G355" s="24"/>
      <c r="H355" s="23">
        <v>2019</v>
      </c>
      <c r="I355" s="24" t="s">
        <v>617</v>
      </c>
      <c r="J355" s="24" t="s">
        <v>729</v>
      </c>
      <c r="K355" s="23">
        <v>13289750718</v>
      </c>
      <c r="L355" s="220">
        <v>234</v>
      </c>
      <c r="M355" s="220"/>
      <c r="N355" s="181"/>
      <c r="O355" s="181"/>
      <c r="P355" s="181"/>
      <c r="Q355" s="181"/>
      <c r="R355" s="220">
        <v>234</v>
      </c>
      <c r="S355" s="90"/>
      <c r="T355" s="90"/>
      <c r="U355" s="90"/>
      <c r="V355" s="90"/>
      <c r="W355" s="90"/>
      <c r="X355" s="90"/>
      <c r="Y355" s="90"/>
      <c r="Z355" s="90"/>
      <c r="AA355" s="24"/>
      <c r="AB355" s="24"/>
      <c r="AC355" s="24"/>
      <c r="AD355" s="24"/>
      <c r="AE355" s="24"/>
      <c r="AF355" s="24"/>
      <c r="AG355" s="24">
        <v>1200</v>
      </c>
      <c r="AH355" s="24"/>
      <c r="AI355" s="24">
        <v>1200</v>
      </c>
      <c r="AJ355" s="24"/>
      <c r="AK355" s="23"/>
      <c r="AL355" s="24" t="s">
        <v>798</v>
      </c>
      <c r="AM355" s="24"/>
      <c r="AP355" s="198"/>
      <c r="AQ355" s="198"/>
      <c r="AR355" s="198"/>
      <c r="AS355" s="198"/>
    </row>
    <row r="356" s="158" customFormat="1" ht="160" customHeight="1" spans="1:45">
      <c r="A356" s="24" t="s">
        <v>794</v>
      </c>
      <c r="B356" s="23" t="s">
        <v>541</v>
      </c>
      <c r="C356" s="24">
        <v>10190850001</v>
      </c>
      <c r="D356" s="25" t="s">
        <v>796</v>
      </c>
      <c r="E356" s="90" t="s">
        <v>799</v>
      </c>
      <c r="F356" s="24" t="s">
        <v>685</v>
      </c>
      <c r="G356" s="24"/>
      <c r="H356" s="23">
        <v>2019</v>
      </c>
      <c r="I356" s="24" t="s">
        <v>617</v>
      </c>
      <c r="J356" s="24" t="s">
        <v>729</v>
      </c>
      <c r="K356" s="23">
        <v>13289750718</v>
      </c>
      <c r="L356" s="181">
        <v>230</v>
      </c>
      <c r="M356" s="181">
        <v>80</v>
      </c>
      <c r="N356" s="181">
        <v>80</v>
      </c>
      <c r="O356" s="181"/>
      <c r="P356" s="181"/>
      <c r="Q356" s="181"/>
      <c r="R356" s="181">
        <v>150</v>
      </c>
      <c r="S356" s="90"/>
      <c r="T356" s="90"/>
      <c r="U356" s="90"/>
      <c r="V356" s="90"/>
      <c r="W356" s="90"/>
      <c r="X356" s="90"/>
      <c r="Y356" s="90"/>
      <c r="Z356" s="90"/>
      <c r="AA356" s="24"/>
      <c r="AB356" s="24"/>
      <c r="AC356" s="24"/>
      <c r="AD356" s="24"/>
      <c r="AE356" s="24"/>
      <c r="AF356" s="24"/>
      <c r="AG356" s="24">
        <v>2460</v>
      </c>
      <c r="AH356" s="24"/>
      <c r="AI356" s="24">
        <v>2460</v>
      </c>
      <c r="AJ356" s="24"/>
      <c r="AK356" s="23"/>
      <c r="AL356" s="24" t="s">
        <v>798</v>
      </c>
      <c r="AM356" s="24"/>
      <c r="AP356" s="198"/>
      <c r="AQ356" s="198"/>
      <c r="AR356" s="198"/>
      <c r="AS356" s="198"/>
    </row>
    <row r="357" s="158" customFormat="1" ht="124" customHeight="1" spans="1:45">
      <c r="A357" s="24" t="s">
        <v>800</v>
      </c>
      <c r="B357" s="23" t="s">
        <v>801</v>
      </c>
      <c r="C357" s="24">
        <v>10190920001</v>
      </c>
      <c r="D357" s="24" t="s">
        <v>802</v>
      </c>
      <c r="E357" s="24" t="s">
        <v>803</v>
      </c>
      <c r="F357" s="24" t="s">
        <v>804</v>
      </c>
      <c r="G357" s="24"/>
      <c r="H357" s="23">
        <v>2019</v>
      </c>
      <c r="I357" s="24" t="s">
        <v>805</v>
      </c>
      <c r="J357" s="24" t="s">
        <v>806</v>
      </c>
      <c r="K357" s="23">
        <v>6521367</v>
      </c>
      <c r="L357" s="181">
        <v>8.6</v>
      </c>
      <c r="M357" s="181"/>
      <c r="N357" s="181"/>
      <c r="O357" s="181"/>
      <c r="P357" s="181"/>
      <c r="Q357" s="181"/>
      <c r="R357" s="181">
        <v>8.6</v>
      </c>
      <c r="S357" s="90"/>
      <c r="T357" s="90"/>
      <c r="U357" s="90"/>
      <c r="V357" s="90"/>
      <c r="W357" s="90"/>
      <c r="X357" s="90"/>
      <c r="Y357" s="90"/>
      <c r="Z357" s="90"/>
      <c r="AA357" s="24" t="s">
        <v>135</v>
      </c>
      <c r="AB357" s="24" t="s">
        <v>136</v>
      </c>
      <c r="AC357" s="24" t="s">
        <v>136</v>
      </c>
      <c r="AD357" s="24" t="s">
        <v>136</v>
      </c>
      <c r="AE357" s="24" t="s">
        <v>136</v>
      </c>
      <c r="AF357" s="24" t="s">
        <v>136</v>
      </c>
      <c r="AG357" s="24"/>
      <c r="AH357" s="24"/>
      <c r="AI357" s="24"/>
      <c r="AJ357" s="24"/>
      <c r="AK357" s="24" t="s">
        <v>807</v>
      </c>
      <c r="AL357" s="24" t="s">
        <v>808</v>
      </c>
      <c r="AM357" s="24"/>
      <c r="AP357" s="198"/>
      <c r="AQ357" s="198"/>
      <c r="AR357" s="198"/>
      <c r="AS357" s="198"/>
    </row>
    <row r="358" s="158" customFormat="1" ht="106" customHeight="1" spans="1:45">
      <c r="A358" s="24" t="s">
        <v>800</v>
      </c>
      <c r="B358" s="23" t="s">
        <v>801</v>
      </c>
      <c r="C358" s="24">
        <v>10190920002</v>
      </c>
      <c r="D358" s="24" t="s">
        <v>809</v>
      </c>
      <c r="E358" s="24" t="s">
        <v>810</v>
      </c>
      <c r="F358" s="24" t="s">
        <v>804</v>
      </c>
      <c r="G358" s="24"/>
      <c r="H358" s="23">
        <v>2019</v>
      </c>
      <c r="I358" s="24" t="s">
        <v>805</v>
      </c>
      <c r="J358" s="24" t="s">
        <v>806</v>
      </c>
      <c r="K358" s="23">
        <v>6521367</v>
      </c>
      <c r="L358" s="181">
        <v>80</v>
      </c>
      <c r="M358" s="181"/>
      <c r="N358" s="181"/>
      <c r="O358" s="181"/>
      <c r="P358" s="181"/>
      <c r="Q358" s="181"/>
      <c r="R358" s="181"/>
      <c r="S358" s="90"/>
      <c r="T358" s="90"/>
      <c r="U358" s="90"/>
      <c r="V358" s="90">
        <v>80</v>
      </c>
      <c r="W358" s="90"/>
      <c r="X358" s="90"/>
      <c r="Y358" s="90"/>
      <c r="Z358" s="90"/>
      <c r="AA358" s="24" t="s">
        <v>135</v>
      </c>
      <c r="AB358" s="24" t="s">
        <v>116</v>
      </c>
      <c r="AC358" s="24" t="s">
        <v>136</v>
      </c>
      <c r="AD358" s="24" t="s">
        <v>136</v>
      </c>
      <c r="AE358" s="24" t="s">
        <v>136</v>
      </c>
      <c r="AF358" s="24" t="s">
        <v>136</v>
      </c>
      <c r="AG358" s="24"/>
      <c r="AH358" s="24"/>
      <c r="AI358" s="24"/>
      <c r="AJ358" s="24"/>
      <c r="AK358" s="24" t="s">
        <v>807</v>
      </c>
      <c r="AL358" s="24" t="s">
        <v>808</v>
      </c>
      <c r="AM358" s="24"/>
      <c r="AP358" s="198"/>
      <c r="AQ358" s="198"/>
      <c r="AR358" s="198"/>
      <c r="AS358" s="198"/>
    </row>
    <row r="359" s="158" customFormat="1" ht="106" customHeight="1" spans="1:45">
      <c r="A359" s="24" t="s">
        <v>800</v>
      </c>
      <c r="B359" s="23" t="s">
        <v>801</v>
      </c>
      <c r="C359" s="24">
        <v>10190920003</v>
      </c>
      <c r="D359" s="24" t="s">
        <v>811</v>
      </c>
      <c r="E359" s="201" t="s">
        <v>812</v>
      </c>
      <c r="F359" s="215" t="s">
        <v>149</v>
      </c>
      <c r="G359" s="90" t="s">
        <v>279</v>
      </c>
      <c r="H359" s="24" t="s">
        <v>159</v>
      </c>
      <c r="I359" s="24" t="s">
        <v>813</v>
      </c>
      <c r="J359" s="27" t="s">
        <v>814</v>
      </c>
      <c r="K359" s="23">
        <v>18091087668</v>
      </c>
      <c r="L359" s="221">
        <v>5.77</v>
      </c>
      <c r="M359" s="181"/>
      <c r="N359" s="181"/>
      <c r="O359" s="181"/>
      <c r="P359" s="181"/>
      <c r="Q359" s="181"/>
      <c r="R359" s="221">
        <v>5.77</v>
      </c>
      <c r="S359" s="90"/>
      <c r="T359" s="90"/>
      <c r="U359" s="90"/>
      <c r="V359" s="90"/>
      <c r="W359" s="90"/>
      <c r="X359" s="90"/>
      <c r="Y359" s="90"/>
      <c r="Z359" s="90"/>
      <c r="AA359" s="24" t="s">
        <v>135</v>
      </c>
      <c r="AB359" s="24" t="s">
        <v>116</v>
      </c>
      <c r="AC359" s="24" t="s">
        <v>116</v>
      </c>
      <c r="AD359" s="24" t="s">
        <v>136</v>
      </c>
      <c r="AE359" s="24" t="s">
        <v>136</v>
      </c>
      <c r="AF359" s="24" t="s">
        <v>136</v>
      </c>
      <c r="AG359" s="30">
        <v>93</v>
      </c>
      <c r="AH359" s="30">
        <v>207</v>
      </c>
      <c r="AI359" s="27">
        <v>269</v>
      </c>
      <c r="AJ359" s="30">
        <v>873</v>
      </c>
      <c r="AK359" s="24" t="s">
        <v>815</v>
      </c>
      <c r="AL359" s="24" t="s">
        <v>815</v>
      </c>
      <c r="AM359" s="24"/>
      <c r="AP359" s="198"/>
      <c r="AQ359" s="198"/>
      <c r="AR359" s="198"/>
      <c r="AS359" s="198"/>
    </row>
    <row r="360" s="158" customFormat="1" ht="85" customHeight="1" spans="1:45">
      <c r="A360" s="24" t="s">
        <v>800</v>
      </c>
      <c r="B360" s="23" t="s">
        <v>801</v>
      </c>
      <c r="C360" s="24">
        <v>10190920004</v>
      </c>
      <c r="D360" s="24" t="s">
        <v>811</v>
      </c>
      <c r="E360" s="24" t="s">
        <v>816</v>
      </c>
      <c r="F360" s="24" t="s">
        <v>151</v>
      </c>
      <c r="G360" s="24" t="s">
        <v>405</v>
      </c>
      <c r="H360" s="24" t="s">
        <v>159</v>
      </c>
      <c r="I360" s="24" t="s">
        <v>813</v>
      </c>
      <c r="J360" s="27" t="s">
        <v>814</v>
      </c>
      <c r="K360" s="23">
        <v>18091087668</v>
      </c>
      <c r="L360" s="181">
        <v>2.5</v>
      </c>
      <c r="M360" s="181"/>
      <c r="N360" s="181"/>
      <c r="O360" s="181"/>
      <c r="P360" s="181"/>
      <c r="Q360" s="181"/>
      <c r="R360" s="181">
        <v>2.5</v>
      </c>
      <c r="S360" s="90"/>
      <c r="T360" s="90"/>
      <c r="U360" s="90"/>
      <c r="V360" s="90"/>
      <c r="W360" s="90"/>
      <c r="X360" s="90"/>
      <c r="Y360" s="90"/>
      <c r="Z360" s="90"/>
      <c r="AA360" s="24" t="s">
        <v>135</v>
      </c>
      <c r="AB360" s="24" t="s">
        <v>116</v>
      </c>
      <c r="AC360" s="24" t="s">
        <v>116</v>
      </c>
      <c r="AD360" s="24" t="s">
        <v>136</v>
      </c>
      <c r="AE360" s="24" t="s">
        <v>136</v>
      </c>
      <c r="AF360" s="24" t="s">
        <v>136</v>
      </c>
      <c r="AG360" s="27">
        <v>38</v>
      </c>
      <c r="AH360" s="27">
        <v>75</v>
      </c>
      <c r="AI360" s="27">
        <v>189</v>
      </c>
      <c r="AJ360" s="24">
        <v>429</v>
      </c>
      <c r="AK360" s="24" t="s">
        <v>401</v>
      </c>
      <c r="AL360" s="24" t="s">
        <v>147</v>
      </c>
      <c r="AM360" s="24"/>
      <c r="AP360" s="198"/>
      <c r="AQ360" s="198"/>
      <c r="AR360" s="198"/>
      <c r="AS360" s="198"/>
    </row>
    <row r="361" s="158" customFormat="1" ht="85" customHeight="1" spans="1:45">
      <c r="A361" s="24" t="s">
        <v>800</v>
      </c>
      <c r="B361" s="23" t="s">
        <v>801</v>
      </c>
      <c r="C361" s="24">
        <v>10190920005</v>
      </c>
      <c r="D361" s="24" t="s">
        <v>811</v>
      </c>
      <c r="E361" s="24" t="s">
        <v>817</v>
      </c>
      <c r="F361" s="24" t="s">
        <v>151</v>
      </c>
      <c r="G361" s="24" t="s">
        <v>642</v>
      </c>
      <c r="H361" s="24" t="s">
        <v>159</v>
      </c>
      <c r="I361" s="24" t="s">
        <v>813</v>
      </c>
      <c r="J361" s="27" t="s">
        <v>814</v>
      </c>
      <c r="K361" s="23">
        <v>18091087668</v>
      </c>
      <c r="L361" s="181">
        <v>3.62</v>
      </c>
      <c r="M361" s="181"/>
      <c r="N361" s="181"/>
      <c r="O361" s="181"/>
      <c r="P361" s="181"/>
      <c r="Q361" s="181"/>
      <c r="R361" s="181">
        <v>3.62</v>
      </c>
      <c r="S361" s="90"/>
      <c r="T361" s="90"/>
      <c r="U361" s="90"/>
      <c r="V361" s="90"/>
      <c r="W361" s="90"/>
      <c r="X361" s="90"/>
      <c r="Y361" s="90"/>
      <c r="Z361" s="90"/>
      <c r="AA361" s="24" t="s">
        <v>135</v>
      </c>
      <c r="AB361" s="24" t="s">
        <v>116</v>
      </c>
      <c r="AC361" s="24" t="s">
        <v>116</v>
      </c>
      <c r="AD361" s="24" t="s">
        <v>136</v>
      </c>
      <c r="AE361" s="24" t="s">
        <v>136</v>
      </c>
      <c r="AF361" s="24" t="s">
        <v>136</v>
      </c>
      <c r="AG361" s="27">
        <v>16</v>
      </c>
      <c r="AH361" s="27">
        <v>41</v>
      </c>
      <c r="AI361" s="222">
        <v>70</v>
      </c>
      <c r="AJ361" s="24">
        <v>196</v>
      </c>
      <c r="AK361" s="24" t="s">
        <v>401</v>
      </c>
      <c r="AL361" s="24" t="s">
        <v>147</v>
      </c>
      <c r="AM361" s="24"/>
      <c r="AP361" s="198"/>
      <c r="AQ361" s="198"/>
      <c r="AR361" s="198"/>
      <c r="AS361" s="198"/>
    </row>
    <row r="362" s="158" customFormat="1" ht="106" customHeight="1" spans="1:45">
      <c r="A362" s="24" t="s">
        <v>800</v>
      </c>
      <c r="B362" s="23" t="s">
        <v>801</v>
      </c>
      <c r="C362" s="24">
        <v>10190920006</v>
      </c>
      <c r="D362" s="24" t="s">
        <v>811</v>
      </c>
      <c r="E362" s="24" t="s">
        <v>818</v>
      </c>
      <c r="F362" s="23" t="s">
        <v>153</v>
      </c>
      <c r="G362" s="24" t="s">
        <v>659</v>
      </c>
      <c r="H362" s="24" t="s">
        <v>159</v>
      </c>
      <c r="I362" s="24" t="s">
        <v>813</v>
      </c>
      <c r="J362" s="27" t="s">
        <v>814</v>
      </c>
      <c r="K362" s="23">
        <v>18091087668</v>
      </c>
      <c r="L362" s="181">
        <v>0.77</v>
      </c>
      <c r="M362" s="181"/>
      <c r="N362" s="181"/>
      <c r="O362" s="181"/>
      <c r="P362" s="181"/>
      <c r="Q362" s="181"/>
      <c r="R362" s="181">
        <v>0.77</v>
      </c>
      <c r="S362" s="90"/>
      <c r="T362" s="90"/>
      <c r="U362" s="90"/>
      <c r="V362" s="90"/>
      <c r="W362" s="90"/>
      <c r="X362" s="90"/>
      <c r="Y362" s="90"/>
      <c r="Z362" s="90"/>
      <c r="AA362" s="24" t="s">
        <v>135</v>
      </c>
      <c r="AB362" s="24" t="s">
        <v>116</v>
      </c>
      <c r="AC362" s="24" t="s">
        <v>116</v>
      </c>
      <c r="AD362" s="24" t="s">
        <v>136</v>
      </c>
      <c r="AE362" s="24" t="s">
        <v>136</v>
      </c>
      <c r="AF362" s="24" t="s">
        <v>136</v>
      </c>
      <c r="AG362" s="27">
        <v>55</v>
      </c>
      <c r="AH362" s="27">
        <v>108</v>
      </c>
      <c r="AI362" s="24">
        <v>157</v>
      </c>
      <c r="AJ362" s="24">
        <v>377</v>
      </c>
      <c r="AK362" s="24" t="s">
        <v>819</v>
      </c>
      <c r="AL362" s="24" t="s">
        <v>147</v>
      </c>
      <c r="AM362" s="24"/>
      <c r="AP362" s="198"/>
      <c r="AQ362" s="198"/>
      <c r="AR362" s="198"/>
      <c r="AS362" s="198"/>
    </row>
    <row r="363" s="158" customFormat="1" ht="95" customHeight="1" spans="1:45">
      <c r="A363" s="24" t="s">
        <v>800</v>
      </c>
      <c r="B363" s="23" t="s">
        <v>801</v>
      </c>
      <c r="C363" s="24">
        <v>10190920007</v>
      </c>
      <c r="D363" s="24" t="s">
        <v>811</v>
      </c>
      <c r="E363" s="24" t="s">
        <v>820</v>
      </c>
      <c r="F363" s="23" t="s">
        <v>153</v>
      </c>
      <c r="G363" s="24" t="s">
        <v>659</v>
      </c>
      <c r="H363" s="24" t="s">
        <v>159</v>
      </c>
      <c r="I363" s="24" t="s">
        <v>813</v>
      </c>
      <c r="J363" s="27" t="s">
        <v>814</v>
      </c>
      <c r="K363" s="23">
        <v>18091087668</v>
      </c>
      <c r="L363" s="181">
        <v>7.12</v>
      </c>
      <c r="M363" s="181"/>
      <c r="N363" s="181"/>
      <c r="O363" s="181"/>
      <c r="P363" s="181"/>
      <c r="Q363" s="181"/>
      <c r="R363" s="181">
        <v>7.12</v>
      </c>
      <c r="S363" s="90"/>
      <c r="T363" s="90"/>
      <c r="U363" s="90"/>
      <c r="V363" s="90"/>
      <c r="W363" s="90"/>
      <c r="X363" s="90"/>
      <c r="Y363" s="90"/>
      <c r="Z363" s="90"/>
      <c r="AA363" s="24" t="s">
        <v>135</v>
      </c>
      <c r="AB363" s="24" t="s">
        <v>116</v>
      </c>
      <c r="AC363" s="24" t="s">
        <v>116</v>
      </c>
      <c r="AD363" s="24" t="s">
        <v>136</v>
      </c>
      <c r="AE363" s="24" t="s">
        <v>136</v>
      </c>
      <c r="AF363" s="24" t="s">
        <v>136</v>
      </c>
      <c r="AG363" s="27">
        <v>58</v>
      </c>
      <c r="AH363" s="27">
        <v>143</v>
      </c>
      <c r="AI363" s="27">
        <v>198</v>
      </c>
      <c r="AJ363" s="27">
        <v>518</v>
      </c>
      <c r="AK363" s="24" t="s">
        <v>821</v>
      </c>
      <c r="AL363" s="24" t="s">
        <v>147</v>
      </c>
      <c r="AM363" s="24"/>
      <c r="AP363" s="198"/>
      <c r="AQ363" s="198"/>
      <c r="AR363" s="198"/>
      <c r="AS363" s="198"/>
    </row>
    <row r="364" s="158" customFormat="1" ht="95" customHeight="1" spans="1:45">
      <c r="A364" s="24" t="s">
        <v>800</v>
      </c>
      <c r="B364" s="23" t="s">
        <v>801</v>
      </c>
      <c r="C364" s="24">
        <v>10190920008</v>
      </c>
      <c r="D364" s="24" t="s">
        <v>811</v>
      </c>
      <c r="E364" s="24" t="s">
        <v>822</v>
      </c>
      <c r="F364" s="23" t="s">
        <v>153</v>
      </c>
      <c r="G364" s="24" t="s">
        <v>823</v>
      </c>
      <c r="H364" s="24" t="s">
        <v>159</v>
      </c>
      <c r="I364" s="24" t="s">
        <v>813</v>
      </c>
      <c r="J364" s="27" t="s">
        <v>814</v>
      </c>
      <c r="K364" s="23">
        <v>18091087668</v>
      </c>
      <c r="L364" s="181">
        <v>2.85</v>
      </c>
      <c r="M364" s="181"/>
      <c r="N364" s="181"/>
      <c r="O364" s="181"/>
      <c r="P364" s="181"/>
      <c r="Q364" s="181"/>
      <c r="R364" s="181">
        <v>2.85</v>
      </c>
      <c r="S364" s="90"/>
      <c r="T364" s="90"/>
      <c r="U364" s="90"/>
      <c r="V364" s="90"/>
      <c r="W364" s="90"/>
      <c r="X364" s="90"/>
      <c r="Y364" s="90"/>
      <c r="Z364" s="90"/>
      <c r="AA364" s="24" t="s">
        <v>135</v>
      </c>
      <c r="AB364" s="24" t="s">
        <v>116</v>
      </c>
      <c r="AC364" s="24" t="s">
        <v>116</v>
      </c>
      <c r="AD364" s="24" t="s">
        <v>136</v>
      </c>
      <c r="AE364" s="24" t="s">
        <v>136</v>
      </c>
      <c r="AF364" s="24" t="s">
        <v>136</v>
      </c>
      <c r="AG364" s="27">
        <v>5</v>
      </c>
      <c r="AH364" s="27">
        <v>12</v>
      </c>
      <c r="AI364" s="27">
        <v>26</v>
      </c>
      <c r="AJ364" s="27">
        <v>84</v>
      </c>
      <c r="AK364" s="24" t="s">
        <v>824</v>
      </c>
      <c r="AL364" s="24" t="s">
        <v>147</v>
      </c>
      <c r="AM364" s="24"/>
      <c r="AP364" s="198"/>
      <c r="AQ364" s="198"/>
      <c r="AR364" s="198"/>
      <c r="AS364" s="198"/>
    </row>
    <row r="365" s="158" customFormat="1" ht="95" customHeight="1" spans="1:45">
      <c r="A365" s="24" t="s">
        <v>800</v>
      </c>
      <c r="B365" s="23" t="s">
        <v>801</v>
      </c>
      <c r="C365" s="24">
        <v>10190920009</v>
      </c>
      <c r="D365" s="24" t="s">
        <v>811</v>
      </c>
      <c r="E365" s="24" t="s">
        <v>825</v>
      </c>
      <c r="F365" s="23" t="s">
        <v>153</v>
      </c>
      <c r="G365" s="24" t="s">
        <v>423</v>
      </c>
      <c r="H365" s="24" t="s">
        <v>159</v>
      </c>
      <c r="I365" s="24" t="s">
        <v>813</v>
      </c>
      <c r="J365" s="27" t="s">
        <v>814</v>
      </c>
      <c r="K365" s="23">
        <v>18091087668</v>
      </c>
      <c r="L365" s="181">
        <v>0.84</v>
      </c>
      <c r="M365" s="181"/>
      <c r="N365" s="181"/>
      <c r="O365" s="181"/>
      <c r="P365" s="181"/>
      <c r="Q365" s="181"/>
      <c r="R365" s="181">
        <v>0.84</v>
      </c>
      <c r="S365" s="90"/>
      <c r="T365" s="90"/>
      <c r="U365" s="90"/>
      <c r="V365" s="90"/>
      <c r="W365" s="90"/>
      <c r="X365" s="90"/>
      <c r="Y365" s="90"/>
      <c r="Z365" s="90"/>
      <c r="AA365" s="24" t="s">
        <v>135</v>
      </c>
      <c r="AB365" s="24" t="s">
        <v>116</v>
      </c>
      <c r="AC365" s="24" t="s">
        <v>116</v>
      </c>
      <c r="AD365" s="24" t="s">
        <v>136</v>
      </c>
      <c r="AE365" s="24" t="s">
        <v>136</v>
      </c>
      <c r="AF365" s="24" t="s">
        <v>136</v>
      </c>
      <c r="AG365" s="27">
        <v>17</v>
      </c>
      <c r="AH365" s="27">
        <v>41</v>
      </c>
      <c r="AI365" s="27">
        <v>68</v>
      </c>
      <c r="AJ365" s="27">
        <v>192</v>
      </c>
      <c r="AK365" s="24" t="s">
        <v>826</v>
      </c>
      <c r="AL365" s="24" t="s">
        <v>147</v>
      </c>
      <c r="AM365" s="24"/>
      <c r="AP365" s="198"/>
      <c r="AQ365" s="198"/>
      <c r="AR365" s="198"/>
      <c r="AS365" s="198"/>
    </row>
    <row r="366" s="158" customFormat="1" ht="95" customHeight="1" spans="1:45">
      <c r="A366" s="24" t="s">
        <v>800</v>
      </c>
      <c r="B366" s="23" t="s">
        <v>801</v>
      </c>
      <c r="C366" s="24">
        <v>10190920010</v>
      </c>
      <c r="D366" s="24" t="s">
        <v>811</v>
      </c>
      <c r="E366" s="24" t="s">
        <v>827</v>
      </c>
      <c r="F366" s="23" t="s">
        <v>153</v>
      </c>
      <c r="G366" s="24" t="s">
        <v>423</v>
      </c>
      <c r="H366" s="24" t="s">
        <v>159</v>
      </c>
      <c r="I366" s="24" t="s">
        <v>813</v>
      </c>
      <c r="J366" s="27" t="s">
        <v>814</v>
      </c>
      <c r="K366" s="23">
        <v>18091087668</v>
      </c>
      <c r="L366" s="181">
        <v>2.78</v>
      </c>
      <c r="M366" s="181"/>
      <c r="N366" s="181"/>
      <c r="O366" s="181"/>
      <c r="P366" s="181"/>
      <c r="Q366" s="181"/>
      <c r="R366" s="181">
        <v>2.78</v>
      </c>
      <c r="S366" s="90"/>
      <c r="T366" s="90"/>
      <c r="U366" s="90"/>
      <c r="V366" s="90"/>
      <c r="W366" s="90"/>
      <c r="X366" s="90"/>
      <c r="Y366" s="90"/>
      <c r="Z366" s="90"/>
      <c r="AA366" s="24" t="s">
        <v>135</v>
      </c>
      <c r="AB366" s="24" t="s">
        <v>116</v>
      </c>
      <c r="AC366" s="24" t="s">
        <v>116</v>
      </c>
      <c r="AD366" s="24" t="s">
        <v>136</v>
      </c>
      <c r="AE366" s="24" t="s">
        <v>136</v>
      </c>
      <c r="AF366" s="24" t="s">
        <v>136</v>
      </c>
      <c r="AG366" s="27">
        <v>22</v>
      </c>
      <c r="AH366" s="27">
        <v>51</v>
      </c>
      <c r="AI366" s="27">
        <v>92</v>
      </c>
      <c r="AJ366" s="27">
        <v>240</v>
      </c>
      <c r="AK366" s="24" t="s">
        <v>828</v>
      </c>
      <c r="AL366" s="24" t="s">
        <v>147</v>
      </c>
      <c r="AM366" s="24"/>
      <c r="AP366" s="198"/>
      <c r="AQ366" s="198"/>
      <c r="AR366" s="198"/>
      <c r="AS366" s="198"/>
    </row>
    <row r="367" s="158" customFormat="1" ht="85" customHeight="1" spans="1:45">
      <c r="A367" s="24" t="s">
        <v>800</v>
      </c>
      <c r="B367" s="23" t="s">
        <v>801</v>
      </c>
      <c r="C367" s="24">
        <v>10190920011</v>
      </c>
      <c r="D367" s="24" t="s">
        <v>811</v>
      </c>
      <c r="E367" s="24" t="s">
        <v>829</v>
      </c>
      <c r="F367" s="24" t="s">
        <v>157</v>
      </c>
      <c r="G367" s="24" t="s">
        <v>830</v>
      </c>
      <c r="H367" s="24" t="s">
        <v>159</v>
      </c>
      <c r="I367" s="24" t="s">
        <v>813</v>
      </c>
      <c r="J367" s="24" t="s">
        <v>831</v>
      </c>
      <c r="K367" s="23">
        <v>15834237977</v>
      </c>
      <c r="L367" s="181">
        <v>10.86</v>
      </c>
      <c r="M367" s="181"/>
      <c r="N367" s="181"/>
      <c r="O367" s="181"/>
      <c r="P367" s="181"/>
      <c r="Q367" s="181"/>
      <c r="R367" s="181">
        <v>10.86</v>
      </c>
      <c r="S367" s="90"/>
      <c r="T367" s="90"/>
      <c r="U367" s="90"/>
      <c r="V367" s="90"/>
      <c r="W367" s="90"/>
      <c r="X367" s="90"/>
      <c r="Y367" s="90"/>
      <c r="Z367" s="90"/>
      <c r="AA367" s="24" t="s">
        <v>135</v>
      </c>
      <c r="AB367" s="24" t="s">
        <v>116</v>
      </c>
      <c r="AC367" s="24" t="s">
        <v>116</v>
      </c>
      <c r="AD367" s="24" t="s">
        <v>136</v>
      </c>
      <c r="AE367" s="24" t="s">
        <v>136</v>
      </c>
      <c r="AF367" s="24" t="s">
        <v>136</v>
      </c>
      <c r="AG367" s="27">
        <v>65</v>
      </c>
      <c r="AH367" s="27">
        <v>154</v>
      </c>
      <c r="AI367" s="27">
        <v>170</v>
      </c>
      <c r="AJ367" s="27">
        <v>503</v>
      </c>
      <c r="AK367" s="24" t="s">
        <v>815</v>
      </c>
      <c r="AL367" s="24" t="s">
        <v>815</v>
      </c>
      <c r="AM367" s="24"/>
      <c r="AP367" s="198"/>
      <c r="AQ367" s="198"/>
      <c r="AR367" s="198"/>
      <c r="AS367" s="198"/>
    </row>
    <row r="368" s="158" customFormat="1" ht="85" customHeight="1" spans="1:45">
      <c r="A368" s="24" t="s">
        <v>800</v>
      </c>
      <c r="B368" s="23" t="s">
        <v>801</v>
      </c>
      <c r="C368" s="24">
        <v>10190920012</v>
      </c>
      <c r="D368" s="24" t="s">
        <v>811</v>
      </c>
      <c r="E368" s="24" t="s">
        <v>832</v>
      </c>
      <c r="F368" s="24" t="s">
        <v>157</v>
      </c>
      <c r="G368" s="24" t="s">
        <v>378</v>
      </c>
      <c r="H368" s="24" t="s">
        <v>159</v>
      </c>
      <c r="I368" s="24" t="s">
        <v>813</v>
      </c>
      <c r="J368" s="24" t="s">
        <v>833</v>
      </c>
      <c r="K368" s="23">
        <v>15235911991</v>
      </c>
      <c r="L368" s="181">
        <v>3.49</v>
      </c>
      <c r="M368" s="181"/>
      <c r="N368" s="181"/>
      <c r="O368" s="181"/>
      <c r="P368" s="181"/>
      <c r="Q368" s="181"/>
      <c r="R368" s="181">
        <v>3.49</v>
      </c>
      <c r="S368" s="90"/>
      <c r="T368" s="90"/>
      <c r="U368" s="90"/>
      <c r="V368" s="90"/>
      <c r="W368" s="90"/>
      <c r="X368" s="90"/>
      <c r="Y368" s="90"/>
      <c r="Z368" s="90"/>
      <c r="AA368" s="24" t="s">
        <v>135</v>
      </c>
      <c r="AB368" s="24" t="s">
        <v>116</v>
      </c>
      <c r="AC368" s="24" t="s">
        <v>116</v>
      </c>
      <c r="AD368" s="24" t="s">
        <v>136</v>
      </c>
      <c r="AE368" s="24" t="s">
        <v>136</v>
      </c>
      <c r="AF368" s="24" t="s">
        <v>136</v>
      </c>
      <c r="AG368" s="27">
        <v>93</v>
      </c>
      <c r="AH368" s="27">
        <v>198</v>
      </c>
      <c r="AI368" s="27">
        <v>260</v>
      </c>
      <c r="AJ368" s="27">
        <v>698</v>
      </c>
      <c r="AK368" s="24" t="s">
        <v>815</v>
      </c>
      <c r="AL368" s="24" t="s">
        <v>815</v>
      </c>
      <c r="AM368" s="24"/>
      <c r="AP368" s="198"/>
      <c r="AQ368" s="198"/>
      <c r="AR368" s="198"/>
      <c r="AS368" s="198"/>
    </row>
    <row r="369" s="158" customFormat="1" ht="85" customHeight="1" spans="1:45">
      <c r="A369" s="24" t="s">
        <v>800</v>
      </c>
      <c r="B369" s="23" t="s">
        <v>801</v>
      </c>
      <c r="C369" s="24">
        <v>10190920013</v>
      </c>
      <c r="D369" s="24" t="s">
        <v>811</v>
      </c>
      <c r="E369" s="24" t="s">
        <v>834</v>
      </c>
      <c r="F369" s="33" t="s">
        <v>143</v>
      </c>
      <c r="G369" s="24" t="s">
        <v>367</v>
      </c>
      <c r="H369" s="23">
        <v>2019</v>
      </c>
      <c r="I369" s="24" t="s">
        <v>813</v>
      </c>
      <c r="J369" s="24" t="s">
        <v>835</v>
      </c>
      <c r="K369" s="23">
        <v>13379423859</v>
      </c>
      <c r="L369" s="181">
        <v>44.7</v>
      </c>
      <c r="M369" s="181"/>
      <c r="N369" s="181"/>
      <c r="O369" s="181"/>
      <c r="P369" s="181"/>
      <c r="Q369" s="181"/>
      <c r="R369" s="181">
        <v>44.7</v>
      </c>
      <c r="S369" s="90"/>
      <c r="T369" s="90"/>
      <c r="U369" s="90"/>
      <c r="V369" s="90"/>
      <c r="W369" s="90"/>
      <c r="X369" s="90"/>
      <c r="Y369" s="90"/>
      <c r="Z369" s="90"/>
      <c r="AA369" s="24" t="s">
        <v>135</v>
      </c>
      <c r="AB369" s="24" t="s">
        <v>116</v>
      </c>
      <c r="AC369" s="24" t="s">
        <v>116</v>
      </c>
      <c r="AD369" s="24" t="s">
        <v>136</v>
      </c>
      <c r="AE369" s="24" t="s">
        <v>136</v>
      </c>
      <c r="AF369" s="24" t="s">
        <v>136</v>
      </c>
      <c r="AG369" s="24">
        <v>38</v>
      </c>
      <c r="AH369" s="24">
        <v>90</v>
      </c>
      <c r="AI369" s="27">
        <v>129</v>
      </c>
      <c r="AJ369" s="24">
        <v>339</v>
      </c>
      <c r="AK369" s="24" t="s">
        <v>815</v>
      </c>
      <c r="AL369" s="24" t="s">
        <v>815</v>
      </c>
      <c r="AM369" s="24"/>
      <c r="AP369" s="198"/>
      <c r="AQ369" s="198"/>
      <c r="AR369" s="198"/>
      <c r="AS369" s="198"/>
    </row>
    <row r="370" s="158" customFormat="1" ht="85" customHeight="1" spans="1:45">
      <c r="A370" s="24" t="s">
        <v>800</v>
      </c>
      <c r="B370" s="23" t="s">
        <v>801</v>
      </c>
      <c r="C370" s="24">
        <v>10190920014</v>
      </c>
      <c r="D370" s="24" t="s">
        <v>811</v>
      </c>
      <c r="E370" s="116" t="s">
        <v>836</v>
      </c>
      <c r="F370" s="33" t="s">
        <v>143</v>
      </c>
      <c r="G370" s="24" t="s">
        <v>837</v>
      </c>
      <c r="H370" s="23">
        <v>2019</v>
      </c>
      <c r="I370" s="24" t="s">
        <v>813</v>
      </c>
      <c r="J370" s="24" t="s">
        <v>453</v>
      </c>
      <c r="K370" s="23">
        <v>15319685992</v>
      </c>
      <c r="L370" s="181">
        <v>51.23</v>
      </c>
      <c r="M370" s="181"/>
      <c r="N370" s="181"/>
      <c r="O370" s="181"/>
      <c r="P370" s="181"/>
      <c r="Q370" s="181"/>
      <c r="R370" s="181">
        <v>51.23</v>
      </c>
      <c r="S370" s="90"/>
      <c r="T370" s="90"/>
      <c r="U370" s="90"/>
      <c r="V370" s="90"/>
      <c r="W370" s="90"/>
      <c r="X370" s="90"/>
      <c r="Y370" s="90"/>
      <c r="Z370" s="90"/>
      <c r="AA370" s="24" t="s">
        <v>135</v>
      </c>
      <c r="AB370" s="24" t="s">
        <v>116</v>
      </c>
      <c r="AC370" s="24" t="s">
        <v>116</v>
      </c>
      <c r="AD370" s="24" t="s">
        <v>136</v>
      </c>
      <c r="AE370" s="24" t="s">
        <v>136</v>
      </c>
      <c r="AF370" s="24" t="s">
        <v>136</v>
      </c>
      <c r="AG370" s="27">
        <v>18</v>
      </c>
      <c r="AH370" s="27">
        <v>32</v>
      </c>
      <c r="AI370" s="24">
        <v>98</v>
      </c>
      <c r="AJ370" s="27">
        <v>244</v>
      </c>
      <c r="AK370" s="24" t="s">
        <v>815</v>
      </c>
      <c r="AL370" s="24" t="s">
        <v>815</v>
      </c>
      <c r="AM370" s="24"/>
      <c r="AP370" s="198"/>
      <c r="AQ370" s="198"/>
      <c r="AR370" s="198"/>
      <c r="AS370" s="198"/>
    </row>
    <row r="371" s="158" customFormat="1" ht="85" customHeight="1" spans="1:45">
      <c r="A371" s="24" t="s">
        <v>800</v>
      </c>
      <c r="B371" s="23" t="s">
        <v>801</v>
      </c>
      <c r="C371" s="24">
        <v>10190920015</v>
      </c>
      <c r="D371" s="24" t="s">
        <v>811</v>
      </c>
      <c r="E371" s="24" t="s">
        <v>838</v>
      </c>
      <c r="F371" s="24" t="s">
        <v>149</v>
      </c>
      <c r="G371" s="24" t="s">
        <v>413</v>
      </c>
      <c r="H371" s="23">
        <v>2019</v>
      </c>
      <c r="I371" s="24" t="s">
        <v>813</v>
      </c>
      <c r="J371" s="27" t="s">
        <v>814</v>
      </c>
      <c r="K371" s="23">
        <v>18091087668</v>
      </c>
      <c r="L371" s="181">
        <v>58.29</v>
      </c>
      <c r="M371" s="181"/>
      <c r="N371" s="181"/>
      <c r="O371" s="181"/>
      <c r="P371" s="181"/>
      <c r="Q371" s="181"/>
      <c r="R371" s="181">
        <v>58.29</v>
      </c>
      <c r="S371" s="90"/>
      <c r="T371" s="90"/>
      <c r="U371" s="90"/>
      <c r="V371" s="90"/>
      <c r="W371" s="90"/>
      <c r="X371" s="90"/>
      <c r="Y371" s="90"/>
      <c r="Z371" s="90"/>
      <c r="AA371" s="24" t="s">
        <v>135</v>
      </c>
      <c r="AB371" s="24" t="s">
        <v>116</v>
      </c>
      <c r="AC371" s="24" t="s">
        <v>116</v>
      </c>
      <c r="AD371" s="24" t="s">
        <v>136</v>
      </c>
      <c r="AE371" s="24" t="s">
        <v>136</v>
      </c>
      <c r="AF371" s="24" t="s">
        <v>136</v>
      </c>
      <c r="AG371" s="98">
        <v>54</v>
      </c>
      <c r="AH371" s="98">
        <v>101</v>
      </c>
      <c r="AI371" s="24">
        <v>353</v>
      </c>
      <c r="AJ371" s="27">
        <v>901</v>
      </c>
      <c r="AK371" s="24" t="s">
        <v>815</v>
      </c>
      <c r="AL371" s="24" t="s">
        <v>815</v>
      </c>
      <c r="AM371" s="24"/>
      <c r="AP371" s="198"/>
      <c r="AQ371" s="198"/>
      <c r="AR371" s="198"/>
      <c r="AS371" s="198"/>
    </row>
    <row r="372" s="158" customFormat="1" ht="85" customHeight="1" spans="1:45">
      <c r="A372" s="24" t="s">
        <v>800</v>
      </c>
      <c r="B372" s="23" t="s">
        <v>801</v>
      </c>
      <c r="C372" s="24">
        <v>10190920016</v>
      </c>
      <c r="D372" s="24" t="s">
        <v>811</v>
      </c>
      <c r="E372" s="24" t="s">
        <v>839</v>
      </c>
      <c r="F372" s="24" t="s">
        <v>149</v>
      </c>
      <c r="G372" s="24" t="s">
        <v>223</v>
      </c>
      <c r="H372" s="23">
        <v>2019</v>
      </c>
      <c r="I372" s="24" t="s">
        <v>813</v>
      </c>
      <c r="J372" s="27" t="s">
        <v>814</v>
      </c>
      <c r="K372" s="23">
        <v>18091087668</v>
      </c>
      <c r="L372" s="181">
        <v>57.98</v>
      </c>
      <c r="M372" s="181"/>
      <c r="N372" s="181"/>
      <c r="O372" s="181"/>
      <c r="P372" s="181"/>
      <c r="Q372" s="181"/>
      <c r="R372" s="181">
        <v>57.98</v>
      </c>
      <c r="S372" s="90"/>
      <c r="T372" s="90"/>
      <c r="U372" s="90"/>
      <c r="V372" s="90"/>
      <c r="W372" s="90"/>
      <c r="X372" s="90"/>
      <c r="Y372" s="90"/>
      <c r="Z372" s="90"/>
      <c r="AA372" s="24" t="s">
        <v>135</v>
      </c>
      <c r="AB372" s="24" t="s">
        <v>116</v>
      </c>
      <c r="AC372" s="24" t="s">
        <v>116</v>
      </c>
      <c r="AD372" s="24" t="s">
        <v>136</v>
      </c>
      <c r="AE372" s="24" t="s">
        <v>136</v>
      </c>
      <c r="AF372" s="24" t="s">
        <v>136</v>
      </c>
      <c r="AG372" s="223">
        <v>25</v>
      </c>
      <c r="AH372" s="223">
        <v>61</v>
      </c>
      <c r="AI372" s="24">
        <v>120</v>
      </c>
      <c r="AJ372" s="223">
        <v>343</v>
      </c>
      <c r="AK372" s="24" t="s">
        <v>815</v>
      </c>
      <c r="AL372" s="24" t="s">
        <v>815</v>
      </c>
      <c r="AM372" s="24"/>
      <c r="AP372" s="198"/>
      <c r="AQ372" s="198"/>
      <c r="AR372" s="198"/>
      <c r="AS372" s="198"/>
    </row>
    <row r="373" s="158" customFormat="1" ht="73" customHeight="1" spans="1:45">
      <c r="A373" s="24" t="s">
        <v>800</v>
      </c>
      <c r="B373" s="23" t="s">
        <v>801</v>
      </c>
      <c r="C373" s="24">
        <v>10190920017</v>
      </c>
      <c r="D373" s="24" t="s">
        <v>811</v>
      </c>
      <c r="E373" s="24" t="s">
        <v>840</v>
      </c>
      <c r="F373" s="33" t="s">
        <v>151</v>
      </c>
      <c r="G373" s="24" t="s">
        <v>427</v>
      </c>
      <c r="H373" s="23">
        <v>2019</v>
      </c>
      <c r="I373" s="24" t="s">
        <v>813</v>
      </c>
      <c r="J373" s="27" t="s">
        <v>814</v>
      </c>
      <c r="K373" s="23">
        <v>18091087668</v>
      </c>
      <c r="L373" s="181">
        <v>65.32</v>
      </c>
      <c r="M373" s="181"/>
      <c r="N373" s="181"/>
      <c r="O373" s="181"/>
      <c r="P373" s="181"/>
      <c r="Q373" s="181"/>
      <c r="R373" s="181">
        <v>65.32</v>
      </c>
      <c r="S373" s="90"/>
      <c r="T373" s="90"/>
      <c r="U373" s="90"/>
      <c r="V373" s="90"/>
      <c r="W373" s="90"/>
      <c r="X373" s="90"/>
      <c r="Y373" s="90"/>
      <c r="Z373" s="90"/>
      <c r="AA373" s="24" t="s">
        <v>135</v>
      </c>
      <c r="AB373" s="24" t="s">
        <v>116</v>
      </c>
      <c r="AC373" s="24" t="s">
        <v>116</v>
      </c>
      <c r="AD373" s="24" t="s">
        <v>136</v>
      </c>
      <c r="AE373" s="24" t="s">
        <v>136</v>
      </c>
      <c r="AF373" s="24" t="s">
        <v>136</v>
      </c>
      <c r="AG373" s="24">
        <v>4</v>
      </c>
      <c r="AH373" s="24">
        <v>16</v>
      </c>
      <c r="AI373" s="27">
        <v>16</v>
      </c>
      <c r="AJ373" s="24">
        <v>45</v>
      </c>
      <c r="AK373" s="24" t="s">
        <v>401</v>
      </c>
      <c r="AL373" s="24" t="s">
        <v>147</v>
      </c>
      <c r="AM373" s="24"/>
      <c r="AP373" s="198"/>
      <c r="AQ373" s="198"/>
      <c r="AR373" s="198"/>
      <c r="AS373" s="198"/>
    </row>
    <row r="374" s="158" customFormat="1" ht="73" customHeight="1" spans="1:45">
      <c r="A374" s="24" t="s">
        <v>800</v>
      </c>
      <c r="B374" s="23" t="s">
        <v>801</v>
      </c>
      <c r="C374" s="24">
        <v>10190920018</v>
      </c>
      <c r="D374" s="24" t="s">
        <v>811</v>
      </c>
      <c r="E374" s="24" t="s">
        <v>841</v>
      </c>
      <c r="F374" s="33" t="s">
        <v>151</v>
      </c>
      <c r="G374" s="24" t="s">
        <v>220</v>
      </c>
      <c r="H374" s="23">
        <v>2019</v>
      </c>
      <c r="I374" s="24" t="s">
        <v>813</v>
      </c>
      <c r="J374" s="27" t="s">
        <v>814</v>
      </c>
      <c r="K374" s="23">
        <v>18091087668</v>
      </c>
      <c r="L374" s="181">
        <v>38.52</v>
      </c>
      <c r="M374" s="181"/>
      <c r="N374" s="181"/>
      <c r="O374" s="181"/>
      <c r="P374" s="181"/>
      <c r="Q374" s="181"/>
      <c r="R374" s="181">
        <v>38.52</v>
      </c>
      <c r="S374" s="90"/>
      <c r="T374" s="90"/>
      <c r="U374" s="90"/>
      <c r="V374" s="90"/>
      <c r="W374" s="90"/>
      <c r="X374" s="90"/>
      <c r="Y374" s="90"/>
      <c r="Z374" s="90"/>
      <c r="AA374" s="24" t="s">
        <v>135</v>
      </c>
      <c r="AB374" s="24" t="s">
        <v>116</v>
      </c>
      <c r="AC374" s="24" t="s">
        <v>116</v>
      </c>
      <c r="AD374" s="24" t="s">
        <v>136</v>
      </c>
      <c r="AE374" s="24" t="s">
        <v>136</v>
      </c>
      <c r="AF374" s="24" t="s">
        <v>136</v>
      </c>
      <c r="AG374" s="27">
        <v>20</v>
      </c>
      <c r="AH374" s="27">
        <v>48</v>
      </c>
      <c r="AI374" s="24">
        <v>73</v>
      </c>
      <c r="AJ374" s="27">
        <v>198</v>
      </c>
      <c r="AK374" s="24" t="s">
        <v>401</v>
      </c>
      <c r="AL374" s="24" t="s">
        <v>147</v>
      </c>
      <c r="AM374" s="24"/>
      <c r="AP374" s="198"/>
      <c r="AQ374" s="198"/>
      <c r="AR374" s="198"/>
      <c r="AS374" s="198"/>
    </row>
    <row r="375" s="158" customFormat="1" ht="73" customHeight="1" spans="1:45">
      <c r="A375" s="24" t="s">
        <v>800</v>
      </c>
      <c r="B375" s="23" t="s">
        <v>801</v>
      </c>
      <c r="C375" s="24">
        <v>10190920019</v>
      </c>
      <c r="D375" s="24" t="s">
        <v>811</v>
      </c>
      <c r="E375" s="24" t="s">
        <v>842</v>
      </c>
      <c r="F375" s="24" t="s">
        <v>151</v>
      </c>
      <c r="G375" s="24" t="s">
        <v>642</v>
      </c>
      <c r="H375" s="23">
        <v>2019</v>
      </c>
      <c r="I375" s="24" t="s">
        <v>813</v>
      </c>
      <c r="J375" s="27" t="s">
        <v>814</v>
      </c>
      <c r="K375" s="23">
        <v>18091087668</v>
      </c>
      <c r="L375" s="181">
        <v>40</v>
      </c>
      <c r="M375" s="181"/>
      <c r="N375" s="181"/>
      <c r="O375" s="181"/>
      <c r="P375" s="181"/>
      <c r="Q375" s="181"/>
      <c r="R375" s="181">
        <v>40</v>
      </c>
      <c r="S375" s="90"/>
      <c r="T375" s="90"/>
      <c r="U375" s="90"/>
      <c r="V375" s="90"/>
      <c r="W375" s="90"/>
      <c r="X375" s="90"/>
      <c r="Y375" s="90"/>
      <c r="Z375" s="90"/>
      <c r="AA375" s="24" t="s">
        <v>135</v>
      </c>
      <c r="AB375" s="24" t="s">
        <v>116</v>
      </c>
      <c r="AC375" s="24" t="s">
        <v>116</v>
      </c>
      <c r="AD375" s="24" t="s">
        <v>136</v>
      </c>
      <c r="AE375" s="24" t="s">
        <v>136</v>
      </c>
      <c r="AF375" s="24" t="s">
        <v>136</v>
      </c>
      <c r="AG375" s="27">
        <v>82</v>
      </c>
      <c r="AH375" s="27">
        <v>200</v>
      </c>
      <c r="AI375" s="219">
        <v>308</v>
      </c>
      <c r="AJ375" s="23">
        <v>860</v>
      </c>
      <c r="AK375" s="24" t="s">
        <v>843</v>
      </c>
      <c r="AL375" s="24" t="s">
        <v>844</v>
      </c>
      <c r="AM375" s="24"/>
      <c r="AP375" s="198"/>
      <c r="AQ375" s="198"/>
      <c r="AR375" s="198"/>
      <c r="AS375" s="198"/>
    </row>
    <row r="376" s="158" customFormat="1" ht="73" customHeight="1" spans="1:45">
      <c r="A376" s="24" t="s">
        <v>800</v>
      </c>
      <c r="B376" s="23" t="s">
        <v>801</v>
      </c>
      <c r="C376" s="24">
        <v>10190920020</v>
      </c>
      <c r="D376" s="24" t="s">
        <v>811</v>
      </c>
      <c r="E376" s="24" t="s">
        <v>845</v>
      </c>
      <c r="F376" s="24" t="s">
        <v>151</v>
      </c>
      <c r="G376" s="24" t="s">
        <v>479</v>
      </c>
      <c r="H376" s="23">
        <v>2019</v>
      </c>
      <c r="I376" s="24" t="s">
        <v>813</v>
      </c>
      <c r="J376" s="27" t="s">
        <v>814</v>
      </c>
      <c r="K376" s="23">
        <v>18091087668</v>
      </c>
      <c r="L376" s="218">
        <v>50</v>
      </c>
      <c r="M376" s="181"/>
      <c r="N376" s="181"/>
      <c r="O376" s="181"/>
      <c r="P376" s="181"/>
      <c r="Q376" s="181"/>
      <c r="R376" s="218">
        <v>50</v>
      </c>
      <c r="S376" s="90"/>
      <c r="T376" s="90"/>
      <c r="U376" s="90"/>
      <c r="V376" s="90"/>
      <c r="W376" s="90"/>
      <c r="X376" s="90"/>
      <c r="Y376" s="90"/>
      <c r="Z376" s="90"/>
      <c r="AA376" s="24" t="s">
        <v>135</v>
      </c>
      <c r="AB376" s="24" t="s">
        <v>116</v>
      </c>
      <c r="AC376" s="24" t="s">
        <v>116</v>
      </c>
      <c r="AD376" s="24" t="s">
        <v>136</v>
      </c>
      <c r="AE376" s="24" t="s">
        <v>136</v>
      </c>
      <c r="AF376" s="24" t="s">
        <v>136</v>
      </c>
      <c r="AG376" s="27">
        <v>16</v>
      </c>
      <c r="AH376" s="27">
        <v>34</v>
      </c>
      <c r="AI376" s="24">
        <v>161</v>
      </c>
      <c r="AJ376" s="27">
        <v>444</v>
      </c>
      <c r="AK376" s="24" t="s">
        <v>815</v>
      </c>
      <c r="AL376" s="24" t="s">
        <v>846</v>
      </c>
      <c r="AM376" s="24"/>
      <c r="AP376" s="198"/>
      <c r="AQ376" s="198"/>
      <c r="AR376" s="198"/>
      <c r="AS376" s="198"/>
    </row>
    <row r="377" s="158" customFormat="1" ht="73" customHeight="1" spans="1:45">
      <c r="A377" s="24" t="s">
        <v>800</v>
      </c>
      <c r="B377" s="23" t="s">
        <v>801</v>
      </c>
      <c r="C377" s="24">
        <v>10190920021</v>
      </c>
      <c r="D377" s="24" t="s">
        <v>811</v>
      </c>
      <c r="E377" s="24" t="s">
        <v>847</v>
      </c>
      <c r="F377" s="24" t="s">
        <v>155</v>
      </c>
      <c r="G377" s="24" t="s">
        <v>303</v>
      </c>
      <c r="H377" s="23">
        <v>2019</v>
      </c>
      <c r="I377" s="24" t="s">
        <v>813</v>
      </c>
      <c r="J377" s="27" t="s">
        <v>814</v>
      </c>
      <c r="K377" s="23">
        <v>18091087668</v>
      </c>
      <c r="L377" s="181">
        <v>62.35</v>
      </c>
      <c r="M377" s="181"/>
      <c r="N377" s="181"/>
      <c r="O377" s="181"/>
      <c r="P377" s="181"/>
      <c r="Q377" s="181"/>
      <c r="R377" s="181">
        <v>62.35</v>
      </c>
      <c r="S377" s="90"/>
      <c r="T377" s="90"/>
      <c r="U377" s="90"/>
      <c r="V377" s="90"/>
      <c r="W377" s="90"/>
      <c r="X377" s="90"/>
      <c r="Y377" s="90"/>
      <c r="Z377" s="90"/>
      <c r="AA377" s="24" t="s">
        <v>135</v>
      </c>
      <c r="AB377" s="24" t="s">
        <v>116</v>
      </c>
      <c r="AC377" s="24" t="s">
        <v>116</v>
      </c>
      <c r="AD377" s="24" t="s">
        <v>136</v>
      </c>
      <c r="AE377" s="24" t="s">
        <v>136</v>
      </c>
      <c r="AF377" s="24" t="s">
        <v>136</v>
      </c>
      <c r="AG377" s="191">
        <v>25</v>
      </c>
      <c r="AH377" s="191">
        <v>53</v>
      </c>
      <c r="AI377" s="191">
        <v>89</v>
      </c>
      <c r="AJ377" s="191">
        <v>212</v>
      </c>
      <c r="AK377" s="24" t="s">
        <v>815</v>
      </c>
      <c r="AL377" s="24" t="s">
        <v>848</v>
      </c>
      <c r="AM377" s="24"/>
      <c r="AP377" s="198"/>
      <c r="AQ377" s="198"/>
      <c r="AR377" s="198"/>
      <c r="AS377" s="198"/>
    </row>
    <row r="378" s="158" customFormat="1" ht="91" customHeight="1" spans="1:45">
      <c r="A378" s="24" t="s">
        <v>800</v>
      </c>
      <c r="B378" s="23" t="s">
        <v>801</v>
      </c>
      <c r="C378" s="24">
        <v>10190920022</v>
      </c>
      <c r="D378" s="24" t="s">
        <v>811</v>
      </c>
      <c r="E378" s="24" t="s">
        <v>849</v>
      </c>
      <c r="F378" s="24" t="s">
        <v>155</v>
      </c>
      <c r="G378" s="24" t="s">
        <v>238</v>
      </c>
      <c r="H378" s="23">
        <v>2019</v>
      </c>
      <c r="I378" s="24" t="s">
        <v>813</v>
      </c>
      <c r="J378" s="27" t="s">
        <v>814</v>
      </c>
      <c r="K378" s="23">
        <v>18091087668</v>
      </c>
      <c r="L378" s="181">
        <v>28.15</v>
      </c>
      <c r="M378" s="181"/>
      <c r="N378" s="181"/>
      <c r="O378" s="181"/>
      <c r="P378" s="181"/>
      <c r="Q378" s="181"/>
      <c r="R378" s="181">
        <v>28.15</v>
      </c>
      <c r="S378" s="90"/>
      <c r="T378" s="90"/>
      <c r="U378" s="90"/>
      <c r="V378" s="90"/>
      <c r="W378" s="90"/>
      <c r="X378" s="90"/>
      <c r="Y378" s="90"/>
      <c r="Z378" s="90"/>
      <c r="AA378" s="24" t="s">
        <v>135</v>
      </c>
      <c r="AB378" s="24" t="s">
        <v>116</v>
      </c>
      <c r="AC378" s="24" t="s">
        <v>116</v>
      </c>
      <c r="AD378" s="24" t="s">
        <v>136</v>
      </c>
      <c r="AE378" s="24" t="s">
        <v>136</v>
      </c>
      <c r="AF378" s="24" t="s">
        <v>136</v>
      </c>
      <c r="AG378" s="191">
        <v>33</v>
      </c>
      <c r="AH378" s="191">
        <v>67</v>
      </c>
      <c r="AI378" s="191">
        <v>178</v>
      </c>
      <c r="AJ378" s="191">
        <v>428</v>
      </c>
      <c r="AK378" s="24" t="s">
        <v>815</v>
      </c>
      <c r="AL378" s="24" t="s">
        <v>848</v>
      </c>
      <c r="AM378" s="24"/>
      <c r="AP378" s="198"/>
      <c r="AQ378" s="198"/>
      <c r="AR378" s="198"/>
      <c r="AS378" s="198"/>
    </row>
    <row r="379" s="158" customFormat="1" ht="73" customHeight="1" spans="1:45">
      <c r="A379" s="24" t="s">
        <v>800</v>
      </c>
      <c r="B379" s="23" t="s">
        <v>801</v>
      </c>
      <c r="C379" s="24">
        <v>10190920023</v>
      </c>
      <c r="D379" s="24" t="s">
        <v>811</v>
      </c>
      <c r="E379" s="24" t="s">
        <v>850</v>
      </c>
      <c r="F379" s="24" t="s">
        <v>155</v>
      </c>
      <c r="G379" s="24" t="s">
        <v>235</v>
      </c>
      <c r="H379" s="23">
        <v>2019</v>
      </c>
      <c r="I379" s="24" t="s">
        <v>813</v>
      </c>
      <c r="J379" s="27" t="s">
        <v>814</v>
      </c>
      <c r="K379" s="23">
        <v>18091087668</v>
      </c>
      <c r="L379" s="181">
        <v>10</v>
      </c>
      <c r="M379" s="181"/>
      <c r="N379" s="181"/>
      <c r="O379" s="181"/>
      <c r="P379" s="181"/>
      <c r="Q379" s="181"/>
      <c r="R379" s="181">
        <v>10</v>
      </c>
      <c r="S379" s="90"/>
      <c r="T379" s="90"/>
      <c r="U379" s="90"/>
      <c r="V379" s="90"/>
      <c r="W379" s="90"/>
      <c r="X379" s="90"/>
      <c r="Y379" s="90"/>
      <c r="Z379" s="90"/>
      <c r="AA379" s="24" t="s">
        <v>135</v>
      </c>
      <c r="AB379" s="24" t="s">
        <v>116</v>
      </c>
      <c r="AC379" s="24" t="s">
        <v>116</v>
      </c>
      <c r="AD379" s="24" t="s">
        <v>136</v>
      </c>
      <c r="AE379" s="24" t="s">
        <v>136</v>
      </c>
      <c r="AF379" s="24" t="s">
        <v>136</v>
      </c>
      <c r="AG379" s="191">
        <v>88</v>
      </c>
      <c r="AH379" s="191">
        <v>177</v>
      </c>
      <c r="AI379" s="191">
        <v>88</v>
      </c>
      <c r="AJ379" s="191">
        <v>177</v>
      </c>
      <c r="AK379" s="24" t="s">
        <v>815</v>
      </c>
      <c r="AL379" s="24" t="s">
        <v>848</v>
      </c>
      <c r="AM379" s="24"/>
      <c r="AP379" s="198"/>
      <c r="AQ379" s="198"/>
      <c r="AR379" s="198"/>
      <c r="AS379" s="198"/>
    </row>
    <row r="380" s="158" customFormat="1" ht="73" customHeight="1" spans="1:45">
      <c r="A380" s="24" t="s">
        <v>800</v>
      </c>
      <c r="B380" s="23" t="s">
        <v>801</v>
      </c>
      <c r="C380" s="24">
        <v>10190920024</v>
      </c>
      <c r="D380" s="24" t="s">
        <v>811</v>
      </c>
      <c r="E380" s="24" t="s">
        <v>851</v>
      </c>
      <c r="F380" s="24" t="s">
        <v>157</v>
      </c>
      <c r="G380" s="24" t="s">
        <v>852</v>
      </c>
      <c r="H380" s="23">
        <v>2019</v>
      </c>
      <c r="I380" s="24" t="s">
        <v>813</v>
      </c>
      <c r="J380" s="24" t="s">
        <v>853</v>
      </c>
      <c r="K380" s="23">
        <v>18740323332</v>
      </c>
      <c r="L380" s="181">
        <v>8</v>
      </c>
      <c r="M380" s="181"/>
      <c r="N380" s="181"/>
      <c r="O380" s="181"/>
      <c r="P380" s="181"/>
      <c r="Q380" s="181"/>
      <c r="R380" s="181">
        <v>8</v>
      </c>
      <c r="S380" s="90"/>
      <c r="T380" s="90"/>
      <c r="U380" s="90"/>
      <c r="V380" s="90"/>
      <c r="W380" s="90"/>
      <c r="X380" s="90"/>
      <c r="Y380" s="90"/>
      <c r="Z380" s="90"/>
      <c r="AA380" s="24" t="s">
        <v>135</v>
      </c>
      <c r="AB380" s="24" t="s">
        <v>116</v>
      </c>
      <c r="AC380" s="24" t="s">
        <v>116</v>
      </c>
      <c r="AD380" s="24" t="s">
        <v>136</v>
      </c>
      <c r="AE380" s="24" t="s">
        <v>136</v>
      </c>
      <c r="AF380" s="24" t="s">
        <v>136</v>
      </c>
      <c r="AG380" s="24">
        <v>5</v>
      </c>
      <c r="AH380" s="24">
        <v>13</v>
      </c>
      <c r="AI380" s="24">
        <v>16</v>
      </c>
      <c r="AJ380" s="24">
        <v>54</v>
      </c>
      <c r="AK380" s="24" t="s">
        <v>815</v>
      </c>
      <c r="AL380" s="24" t="s">
        <v>815</v>
      </c>
      <c r="AM380" s="24"/>
      <c r="AP380" s="198"/>
      <c r="AQ380" s="198"/>
      <c r="AR380" s="198"/>
      <c r="AS380" s="198"/>
    </row>
    <row r="381" s="158" customFormat="1" ht="73" customHeight="1" spans="1:45">
      <c r="A381" s="24" t="s">
        <v>800</v>
      </c>
      <c r="B381" s="23" t="s">
        <v>801</v>
      </c>
      <c r="C381" s="24">
        <v>10190920025</v>
      </c>
      <c r="D381" s="24" t="s">
        <v>811</v>
      </c>
      <c r="E381" s="24" t="s">
        <v>854</v>
      </c>
      <c r="F381" s="24" t="s">
        <v>157</v>
      </c>
      <c r="G381" s="24" t="s">
        <v>335</v>
      </c>
      <c r="H381" s="23">
        <v>2019</v>
      </c>
      <c r="I381" s="24" t="s">
        <v>813</v>
      </c>
      <c r="J381" s="27" t="s">
        <v>814</v>
      </c>
      <c r="K381" s="23">
        <v>18091087668</v>
      </c>
      <c r="L381" s="181">
        <v>5.41</v>
      </c>
      <c r="M381" s="181"/>
      <c r="N381" s="181"/>
      <c r="O381" s="181"/>
      <c r="P381" s="181"/>
      <c r="Q381" s="181"/>
      <c r="R381" s="181">
        <v>5.41</v>
      </c>
      <c r="S381" s="90"/>
      <c r="T381" s="90"/>
      <c r="U381" s="90"/>
      <c r="V381" s="90"/>
      <c r="W381" s="90"/>
      <c r="X381" s="90"/>
      <c r="Y381" s="90"/>
      <c r="Z381" s="90"/>
      <c r="AA381" s="24" t="s">
        <v>135</v>
      </c>
      <c r="AB381" s="24" t="s">
        <v>116</v>
      </c>
      <c r="AC381" s="24" t="s">
        <v>116</v>
      </c>
      <c r="AD381" s="24" t="s">
        <v>136</v>
      </c>
      <c r="AE381" s="24" t="s">
        <v>136</v>
      </c>
      <c r="AF381" s="24" t="s">
        <v>136</v>
      </c>
      <c r="AG381" s="24">
        <v>25</v>
      </c>
      <c r="AH381" s="24">
        <v>59</v>
      </c>
      <c r="AI381" s="24">
        <v>142</v>
      </c>
      <c r="AJ381" s="24">
        <v>381</v>
      </c>
      <c r="AK381" s="24" t="s">
        <v>815</v>
      </c>
      <c r="AL381" s="24" t="s">
        <v>815</v>
      </c>
      <c r="AM381" s="24"/>
      <c r="AP381" s="198"/>
      <c r="AQ381" s="198"/>
      <c r="AR381" s="198"/>
      <c r="AS381" s="198"/>
    </row>
    <row r="382" s="158" customFormat="1" ht="73" customHeight="1" spans="1:45">
      <c r="A382" s="24" t="s">
        <v>800</v>
      </c>
      <c r="B382" s="23" t="s">
        <v>801</v>
      </c>
      <c r="C382" s="24">
        <v>10190920026</v>
      </c>
      <c r="D382" s="24" t="s">
        <v>811</v>
      </c>
      <c r="E382" s="24" t="s">
        <v>855</v>
      </c>
      <c r="F382" s="24" t="s">
        <v>536</v>
      </c>
      <c r="G382" s="24"/>
      <c r="H382" s="23">
        <v>2019</v>
      </c>
      <c r="I382" s="24" t="s">
        <v>813</v>
      </c>
      <c r="J382" s="27" t="s">
        <v>814</v>
      </c>
      <c r="K382" s="23">
        <v>18091087668</v>
      </c>
      <c r="L382" s="181">
        <v>15</v>
      </c>
      <c r="M382" s="181"/>
      <c r="N382" s="181"/>
      <c r="O382" s="181"/>
      <c r="P382" s="181"/>
      <c r="Q382" s="181"/>
      <c r="R382" s="181">
        <v>15</v>
      </c>
      <c r="S382" s="90"/>
      <c r="T382" s="90"/>
      <c r="U382" s="90"/>
      <c r="V382" s="90"/>
      <c r="W382" s="90"/>
      <c r="X382" s="90"/>
      <c r="Y382" s="90"/>
      <c r="Z382" s="90"/>
      <c r="AA382" s="24" t="s">
        <v>135</v>
      </c>
      <c r="AB382" s="24" t="s">
        <v>116</v>
      </c>
      <c r="AC382" s="24" t="s">
        <v>116</v>
      </c>
      <c r="AD382" s="24" t="s">
        <v>136</v>
      </c>
      <c r="AE382" s="24" t="s">
        <v>136</v>
      </c>
      <c r="AF382" s="24" t="s">
        <v>136</v>
      </c>
      <c r="AG382" s="27"/>
      <c r="AH382" s="27"/>
      <c r="AI382" s="27"/>
      <c r="AJ382" s="27"/>
      <c r="AK382" s="24"/>
      <c r="AL382" s="24"/>
      <c r="AM382" s="24"/>
      <c r="AP382" s="198"/>
      <c r="AQ382" s="198"/>
      <c r="AR382" s="198"/>
      <c r="AS382" s="198"/>
    </row>
    <row r="383" s="158" customFormat="1" ht="109" customHeight="1" spans="1:45">
      <c r="A383" s="24" t="s">
        <v>800</v>
      </c>
      <c r="B383" s="23" t="s">
        <v>801</v>
      </c>
      <c r="C383" s="24">
        <v>10190920027</v>
      </c>
      <c r="D383" s="24" t="s">
        <v>811</v>
      </c>
      <c r="E383" s="24" t="s">
        <v>856</v>
      </c>
      <c r="F383" s="23" t="s">
        <v>153</v>
      </c>
      <c r="G383" s="24" t="s">
        <v>349</v>
      </c>
      <c r="H383" s="23">
        <v>2019</v>
      </c>
      <c r="I383" s="24" t="s">
        <v>857</v>
      </c>
      <c r="J383" s="24" t="s">
        <v>858</v>
      </c>
      <c r="K383" s="23">
        <v>13991064646</v>
      </c>
      <c r="L383" s="181">
        <v>5</v>
      </c>
      <c r="M383" s="181"/>
      <c r="N383" s="181"/>
      <c r="O383" s="181"/>
      <c r="P383" s="181"/>
      <c r="Q383" s="181"/>
      <c r="R383" s="181">
        <v>5</v>
      </c>
      <c r="S383" s="90"/>
      <c r="T383" s="90"/>
      <c r="U383" s="90"/>
      <c r="V383" s="90"/>
      <c r="W383" s="90"/>
      <c r="X383" s="90"/>
      <c r="Y383" s="90"/>
      <c r="Z383" s="90"/>
      <c r="AA383" s="24" t="s">
        <v>135</v>
      </c>
      <c r="AB383" s="24" t="s">
        <v>116</v>
      </c>
      <c r="AC383" s="24" t="s">
        <v>116</v>
      </c>
      <c r="AD383" s="24" t="s">
        <v>136</v>
      </c>
      <c r="AE383" s="24" t="s">
        <v>136</v>
      </c>
      <c r="AF383" s="24" t="s">
        <v>136</v>
      </c>
      <c r="AG383" s="24">
        <v>144</v>
      </c>
      <c r="AH383" s="24">
        <v>363</v>
      </c>
      <c r="AI383" s="24">
        <v>114</v>
      </c>
      <c r="AJ383" s="24">
        <v>363</v>
      </c>
      <c r="AK383" s="24" t="s">
        <v>859</v>
      </c>
      <c r="AL383" s="24" t="s">
        <v>147</v>
      </c>
      <c r="AM383" s="24"/>
      <c r="AP383" s="198"/>
      <c r="AQ383" s="198"/>
      <c r="AR383" s="198"/>
      <c r="AS383" s="198"/>
    </row>
    <row r="384" s="158" customFormat="1" ht="102" customHeight="1" spans="1:45">
      <c r="A384" s="24" t="s">
        <v>800</v>
      </c>
      <c r="B384" s="23" t="s">
        <v>801</v>
      </c>
      <c r="C384" s="24">
        <v>10190920028</v>
      </c>
      <c r="D384" s="24" t="s">
        <v>811</v>
      </c>
      <c r="E384" s="24" t="s">
        <v>860</v>
      </c>
      <c r="F384" s="24" t="s">
        <v>149</v>
      </c>
      <c r="G384" s="24" t="s">
        <v>277</v>
      </c>
      <c r="H384" s="24" t="s">
        <v>159</v>
      </c>
      <c r="I384" s="24" t="s">
        <v>495</v>
      </c>
      <c r="J384" s="27" t="s">
        <v>532</v>
      </c>
      <c r="K384" s="23">
        <v>13992231299</v>
      </c>
      <c r="L384" s="181">
        <v>7</v>
      </c>
      <c r="M384" s="181">
        <v>7</v>
      </c>
      <c r="N384" s="181"/>
      <c r="O384" s="181">
        <v>7</v>
      </c>
      <c r="P384" s="181"/>
      <c r="Q384" s="181"/>
      <c r="R384" s="181"/>
      <c r="S384" s="90"/>
      <c r="T384" s="90"/>
      <c r="U384" s="90"/>
      <c r="V384" s="90"/>
      <c r="W384" s="90"/>
      <c r="X384" s="90"/>
      <c r="Y384" s="90"/>
      <c r="Z384" s="90"/>
      <c r="AA384" s="24" t="s">
        <v>135</v>
      </c>
      <c r="AB384" s="24" t="s">
        <v>116</v>
      </c>
      <c r="AC384" s="24" t="s">
        <v>116</v>
      </c>
      <c r="AD384" s="24" t="s">
        <v>136</v>
      </c>
      <c r="AE384" s="24" t="s">
        <v>136</v>
      </c>
      <c r="AF384" s="24" t="s">
        <v>136</v>
      </c>
      <c r="AG384" s="24">
        <v>91</v>
      </c>
      <c r="AH384" s="24">
        <v>192</v>
      </c>
      <c r="AI384" s="24">
        <v>318</v>
      </c>
      <c r="AJ384" s="24">
        <v>865</v>
      </c>
      <c r="AK384" s="24" t="s">
        <v>815</v>
      </c>
      <c r="AL384" s="24" t="s">
        <v>815</v>
      </c>
      <c r="AM384" s="24"/>
      <c r="AP384" s="198"/>
      <c r="AQ384" s="198"/>
      <c r="AR384" s="198"/>
      <c r="AS384" s="198"/>
    </row>
    <row r="385" s="158" customFormat="1" ht="73" customHeight="1" spans="1:45">
      <c r="A385" s="24" t="s">
        <v>800</v>
      </c>
      <c r="B385" s="23" t="s">
        <v>801</v>
      </c>
      <c r="C385" s="24">
        <v>10190920029</v>
      </c>
      <c r="D385" s="27" t="s">
        <v>811</v>
      </c>
      <c r="E385" s="27" t="s">
        <v>861</v>
      </c>
      <c r="F385" s="27" t="s">
        <v>149</v>
      </c>
      <c r="G385" s="27" t="s">
        <v>486</v>
      </c>
      <c r="H385" s="23">
        <v>2019</v>
      </c>
      <c r="I385" s="24" t="s">
        <v>495</v>
      </c>
      <c r="J385" s="27" t="s">
        <v>532</v>
      </c>
      <c r="K385" s="23">
        <v>13992231299</v>
      </c>
      <c r="L385" s="181">
        <v>30</v>
      </c>
      <c r="M385" s="181">
        <v>30</v>
      </c>
      <c r="N385" s="181"/>
      <c r="O385" s="181">
        <v>30</v>
      </c>
      <c r="P385" s="181"/>
      <c r="Q385" s="181"/>
      <c r="R385" s="181"/>
      <c r="S385" s="90"/>
      <c r="T385" s="90"/>
      <c r="U385" s="90"/>
      <c r="V385" s="90"/>
      <c r="W385" s="90"/>
      <c r="X385" s="90"/>
      <c r="Y385" s="90"/>
      <c r="Z385" s="90"/>
      <c r="AA385" s="27" t="s">
        <v>135</v>
      </c>
      <c r="AB385" s="27" t="s">
        <v>116</v>
      </c>
      <c r="AC385" s="27" t="s">
        <v>116</v>
      </c>
      <c r="AD385" s="27" t="s">
        <v>136</v>
      </c>
      <c r="AE385" s="27" t="s">
        <v>136</v>
      </c>
      <c r="AF385" s="27" t="s">
        <v>136</v>
      </c>
      <c r="AG385" s="27">
        <v>43</v>
      </c>
      <c r="AH385" s="27">
        <v>97</v>
      </c>
      <c r="AI385" s="24">
        <v>185</v>
      </c>
      <c r="AJ385" s="27">
        <v>553</v>
      </c>
      <c r="AK385" s="27" t="s">
        <v>862</v>
      </c>
      <c r="AL385" s="27" t="s">
        <v>862</v>
      </c>
      <c r="AM385" s="24"/>
      <c r="AP385" s="198"/>
      <c r="AQ385" s="198"/>
      <c r="AR385" s="198"/>
      <c r="AS385" s="198"/>
    </row>
    <row r="386" s="158" customFormat="1" ht="109" customHeight="1" spans="1:45">
      <c r="A386" s="24" t="s">
        <v>800</v>
      </c>
      <c r="B386" s="23" t="s">
        <v>801</v>
      </c>
      <c r="C386" s="24">
        <v>10190920030</v>
      </c>
      <c r="D386" s="24" t="s">
        <v>811</v>
      </c>
      <c r="E386" s="24" t="s">
        <v>863</v>
      </c>
      <c r="F386" s="23" t="s">
        <v>153</v>
      </c>
      <c r="G386" s="24" t="s">
        <v>394</v>
      </c>
      <c r="H386" s="23">
        <v>2019</v>
      </c>
      <c r="I386" s="24" t="s">
        <v>495</v>
      </c>
      <c r="J386" s="27" t="s">
        <v>532</v>
      </c>
      <c r="K386" s="23">
        <v>13992231299</v>
      </c>
      <c r="L386" s="181">
        <v>30</v>
      </c>
      <c r="M386" s="181"/>
      <c r="N386" s="181"/>
      <c r="O386" s="181"/>
      <c r="P386" s="181"/>
      <c r="Q386" s="181"/>
      <c r="R386" s="181">
        <v>30</v>
      </c>
      <c r="S386" s="90"/>
      <c r="T386" s="90"/>
      <c r="U386" s="90"/>
      <c r="V386" s="90"/>
      <c r="W386" s="90"/>
      <c r="X386" s="90"/>
      <c r="Y386" s="90"/>
      <c r="Z386" s="90"/>
      <c r="AA386" s="24" t="s">
        <v>135</v>
      </c>
      <c r="AB386" s="24" t="s">
        <v>116</v>
      </c>
      <c r="AC386" s="24" t="s">
        <v>116</v>
      </c>
      <c r="AD386" s="24" t="s">
        <v>116</v>
      </c>
      <c r="AE386" s="24" t="s">
        <v>136</v>
      </c>
      <c r="AF386" s="24" t="s">
        <v>136</v>
      </c>
      <c r="AG386" s="24">
        <v>132</v>
      </c>
      <c r="AH386" s="24">
        <v>456</v>
      </c>
      <c r="AI386" s="24">
        <v>132</v>
      </c>
      <c r="AJ386" s="24">
        <v>456</v>
      </c>
      <c r="AK386" s="24" t="s">
        <v>864</v>
      </c>
      <c r="AL386" s="24" t="s">
        <v>147</v>
      </c>
      <c r="AM386" s="24"/>
      <c r="AP386" s="198"/>
      <c r="AQ386" s="198"/>
      <c r="AR386" s="198"/>
      <c r="AS386" s="198"/>
    </row>
    <row r="387" s="158" customFormat="1" ht="99" customHeight="1" spans="1:45">
      <c r="A387" s="24" t="s">
        <v>800</v>
      </c>
      <c r="B387" s="23" t="s">
        <v>801</v>
      </c>
      <c r="C387" s="24">
        <v>10190920031</v>
      </c>
      <c r="D387" s="24" t="s">
        <v>811</v>
      </c>
      <c r="E387" s="24" t="s">
        <v>865</v>
      </c>
      <c r="F387" s="33" t="s">
        <v>143</v>
      </c>
      <c r="G387" s="24" t="s">
        <v>616</v>
      </c>
      <c r="H387" s="24" t="s">
        <v>159</v>
      </c>
      <c r="I387" s="24" t="s">
        <v>617</v>
      </c>
      <c r="J387" s="27" t="s">
        <v>620</v>
      </c>
      <c r="K387" s="23">
        <v>13909125390</v>
      </c>
      <c r="L387" s="185">
        <v>2.6155</v>
      </c>
      <c r="M387" s="185">
        <v>2.6155</v>
      </c>
      <c r="N387" s="185">
        <v>2.6155</v>
      </c>
      <c r="O387" s="181"/>
      <c r="P387" s="181"/>
      <c r="Q387" s="181"/>
      <c r="R387" s="181"/>
      <c r="S387" s="90"/>
      <c r="T387" s="90"/>
      <c r="U387" s="90"/>
      <c r="V387" s="90"/>
      <c r="W387" s="90"/>
      <c r="X387" s="90"/>
      <c r="Y387" s="90"/>
      <c r="Z387" s="90"/>
      <c r="AA387" s="24" t="s">
        <v>115</v>
      </c>
      <c r="AB387" s="24" t="s">
        <v>116</v>
      </c>
      <c r="AC387" s="24" t="s">
        <v>116</v>
      </c>
      <c r="AD387" s="24" t="s">
        <v>136</v>
      </c>
      <c r="AE387" s="24" t="s">
        <v>136</v>
      </c>
      <c r="AF387" s="24" t="s">
        <v>136</v>
      </c>
      <c r="AG387" s="24">
        <v>95</v>
      </c>
      <c r="AH387" s="24">
        <v>201</v>
      </c>
      <c r="AI387" s="24">
        <v>215</v>
      </c>
      <c r="AJ387" s="24">
        <v>604</v>
      </c>
      <c r="AK387" s="24" t="s">
        <v>815</v>
      </c>
      <c r="AL387" s="24" t="s">
        <v>815</v>
      </c>
      <c r="AM387" s="24"/>
      <c r="AP387" s="198"/>
      <c r="AQ387" s="198"/>
      <c r="AR387" s="198"/>
      <c r="AS387" s="198"/>
    </row>
    <row r="388" s="158" customFormat="1" ht="99" customHeight="1" spans="1:45">
      <c r="A388" s="24" t="s">
        <v>800</v>
      </c>
      <c r="B388" s="23" t="s">
        <v>801</v>
      </c>
      <c r="C388" s="24">
        <v>10190920032</v>
      </c>
      <c r="D388" s="24" t="s">
        <v>811</v>
      </c>
      <c r="E388" s="24" t="s">
        <v>866</v>
      </c>
      <c r="F388" s="33" t="s">
        <v>143</v>
      </c>
      <c r="G388" s="24" t="s">
        <v>415</v>
      </c>
      <c r="H388" s="24" t="s">
        <v>159</v>
      </c>
      <c r="I388" s="24" t="s">
        <v>617</v>
      </c>
      <c r="J388" s="27" t="s">
        <v>620</v>
      </c>
      <c r="K388" s="23">
        <v>13909125390</v>
      </c>
      <c r="L388" s="185">
        <v>3</v>
      </c>
      <c r="M388" s="181"/>
      <c r="N388" s="181"/>
      <c r="O388" s="181"/>
      <c r="P388" s="181"/>
      <c r="Q388" s="181"/>
      <c r="R388" s="185">
        <v>3</v>
      </c>
      <c r="S388" s="90"/>
      <c r="T388" s="90"/>
      <c r="U388" s="90"/>
      <c r="V388" s="90"/>
      <c r="W388" s="90"/>
      <c r="X388" s="90"/>
      <c r="Y388" s="90"/>
      <c r="Z388" s="90"/>
      <c r="AA388" s="24" t="s">
        <v>115</v>
      </c>
      <c r="AB388" s="24" t="s">
        <v>116</v>
      </c>
      <c r="AC388" s="24" t="s">
        <v>116</v>
      </c>
      <c r="AD388" s="24" t="s">
        <v>136</v>
      </c>
      <c r="AE388" s="24" t="s">
        <v>136</v>
      </c>
      <c r="AF388" s="24" t="s">
        <v>136</v>
      </c>
      <c r="AG388" s="24">
        <v>203</v>
      </c>
      <c r="AH388" s="24">
        <v>559</v>
      </c>
      <c r="AI388" s="24">
        <v>369</v>
      </c>
      <c r="AJ388" s="24">
        <v>1043</v>
      </c>
      <c r="AK388" s="24" t="s">
        <v>815</v>
      </c>
      <c r="AL388" s="24" t="s">
        <v>815</v>
      </c>
      <c r="AM388" s="24"/>
      <c r="AP388" s="198"/>
      <c r="AQ388" s="198"/>
      <c r="AR388" s="198"/>
      <c r="AS388" s="198"/>
    </row>
    <row r="389" s="158" customFormat="1" ht="99" customHeight="1" spans="1:45">
      <c r="A389" s="24" t="s">
        <v>800</v>
      </c>
      <c r="B389" s="23" t="s">
        <v>801</v>
      </c>
      <c r="C389" s="24">
        <v>10190920033</v>
      </c>
      <c r="D389" s="24" t="s">
        <v>811</v>
      </c>
      <c r="E389" s="24" t="s">
        <v>867</v>
      </c>
      <c r="F389" s="24" t="s">
        <v>149</v>
      </c>
      <c r="G389" s="24" t="s">
        <v>287</v>
      </c>
      <c r="H389" s="24" t="s">
        <v>159</v>
      </c>
      <c r="I389" s="24" t="s">
        <v>617</v>
      </c>
      <c r="J389" s="27" t="s">
        <v>620</v>
      </c>
      <c r="K389" s="23">
        <v>13909125390</v>
      </c>
      <c r="L389" s="181">
        <v>0.85</v>
      </c>
      <c r="M389" s="181"/>
      <c r="N389" s="181"/>
      <c r="O389" s="181"/>
      <c r="P389" s="181"/>
      <c r="Q389" s="181"/>
      <c r="R389" s="181">
        <v>0.85</v>
      </c>
      <c r="S389" s="90"/>
      <c r="T389" s="90"/>
      <c r="U389" s="90"/>
      <c r="V389" s="90"/>
      <c r="W389" s="90"/>
      <c r="X389" s="90"/>
      <c r="Y389" s="90"/>
      <c r="Z389" s="90"/>
      <c r="AA389" s="24" t="s">
        <v>135</v>
      </c>
      <c r="AB389" s="24" t="s">
        <v>116</v>
      </c>
      <c r="AC389" s="24" t="s">
        <v>116</v>
      </c>
      <c r="AD389" s="24" t="s">
        <v>136</v>
      </c>
      <c r="AE389" s="24" t="s">
        <v>136</v>
      </c>
      <c r="AF389" s="24" t="s">
        <v>136</v>
      </c>
      <c r="AG389" s="24">
        <v>73</v>
      </c>
      <c r="AH389" s="24">
        <v>176</v>
      </c>
      <c r="AI389" s="24">
        <v>284</v>
      </c>
      <c r="AJ389" s="24">
        <v>869</v>
      </c>
      <c r="AK389" s="24" t="s">
        <v>815</v>
      </c>
      <c r="AL389" s="24" t="s">
        <v>815</v>
      </c>
      <c r="AM389" s="24"/>
      <c r="AP389" s="198"/>
      <c r="AQ389" s="198"/>
      <c r="AR389" s="198"/>
      <c r="AS389" s="198"/>
    </row>
    <row r="390" s="158" customFormat="1" ht="99" customHeight="1" spans="1:45">
      <c r="A390" s="24" t="s">
        <v>800</v>
      </c>
      <c r="B390" s="23" t="s">
        <v>801</v>
      </c>
      <c r="C390" s="24">
        <v>10190920034</v>
      </c>
      <c r="D390" s="24" t="s">
        <v>811</v>
      </c>
      <c r="E390" s="24" t="s">
        <v>868</v>
      </c>
      <c r="F390" s="24" t="s">
        <v>149</v>
      </c>
      <c r="G390" s="24" t="s">
        <v>281</v>
      </c>
      <c r="H390" s="24" t="s">
        <v>159</v>
      </c>
      <c r="I390" s="24" t="s">
        <v>617</v>
      </c>
      <c r="J390" s="27" t="s">
        <v>620</v>
      </c>
      <c r="K390" s="23">
        <v>13909125390</v>
      </c>
      <c r="L390" s="181">
        <v>15.6</v>
      </c>
      <c r="M390" s="181"/>
      <c r="N390" s="181"/>
      <c r="O390" s="181"/>
      <c r="P390" s="181"/>
      <c r="Q390" s="181"/>
      <c r="R390" s="181">
        <v>15.6</v>
      </c>
      <c r="S390" s="90"/>
      <c r="T390" s="90"/>
      <c r="U390" s="90"/>
      <c r="V390" s="90"/>
      <c r="W390" s="90"/>
      <c r="X390" s="90"/>
      <c r="Y390" s="90"/>
      <c r="Z390" s="90"/>
      <c r="AA390" s="24" t="s">
        <v>135</v>
      </c>
      <c r="AB390" s="24" t="s">
        <v>116</v>
      </c>
      <c r="AC390" s="24" t="s">
        <v>116</v>
      </c>
      <c r="AD390" s="24" t="s">
        <v>136</v>
      </c>
      <c r="AE390" s="24" t="s">
        <v>136</v>
      </c>
      <c r="AF390" s="24" t="s">
        <v>136</v>
      </c>
      <c r="AG390" s="24">
        <v>66</v>
      </c>
      <c r="AH390" s="24">
        <v>137</v>
      </c>
      <c r="AI390" s="24">
        <v>287</v>
      </c>
      <c r="AJ390" s="24">
        <v>815</v>
      </c>
      <c r="AK390" s="24" t="s">
        <v>815</v>
      </c>
      <c r="AL390" s="24" t="s">
        <v>815</v>
      </c>
      <c r="AM390" s="24"/>
      <c r="AP390" s="198"/>
      <c r="AQ390" s="198"/>
      <c r="AR390" s="198"/>
      <c r="AS390" s="198"/>
    </row>
    <row r="391" s="158" customFormat="1" ht="99" customHeight="1" spans="1:45">
      <c r="A391" s="24" t="s">
        <v>800</v>
      </c>
      <c r="B391" s="23" t="s">
        <v>801</v>
      </c>
      <c r="C391" s="24">
        <v>10190920035</v>
      </c>
      <c r="D391" s="24" t="s">
        <v>811</v>
      </c>
      <c r="E391" s="24" t="s">
        <v>869</v>
      </c>
      <c r="F391" s="24" t="s">
        <v>149</v>
      </c>
      <c r="G391" s="24" t="s">
        <v>281</v>
      </c>
      <c r="H391" s="24" t="s">
        <v>159</v>
      </c>
      <c r="I391" s="24" t="s">
        <v>617</v>
      </c>
      <c r="J391" s="27" t="s">
        <v>620</v>
      </c>
      <c r="K391" s="23">
        <v>13909125390</v>
      </c>
      <c r="L391" s="181">
        <v>0.88</v>
      </c>
      <c r="M391" s="181">
        <v>0.88</v>
      </c>
      <c r="N391" s="181">
        <v>0.88</v>
      </c>
      <c r="O391" s="181"/>
      <c r="P391" s="181"/>
      <c r="Q391" s="181"/>
      <c r="R391" s="181"/>
      <c r="S391" s="90"/>
      <c r="T391" s="90"/>
      <c r="U391" s="90"/>
      <c r="V391" s="90"/>
      <c r="W391" s="90"/>
      <c r="X391" s="90"/>
      <c r="Y391" s="90"/>
      <c r="Z391" s="90"/>
      <c r="AA391" s="24" t="s">
        <v>135</v>
      </c>
      <c r="AB391" s="24" t="s">
        <v>116</v>
      </c>
      <c r="AC391" s="24" t="s">
        <v>116</v>
      </c>
      <c r="AD391" s="24" t="s">
        <v>136</v>
      </c>
      <c r="AE391" s="24" t="s">
        <v>136</v>
      </c>
      <c r="AF391" s="24" t="s">
        <v>136</v>
      </c>
      <c r="AG391" s="24">
        <v>66</v>
      </c>
      <c r="AH391" s="24">
        <v>137</v>
      </c>
      <c r="AI391" s="24">
        <v>287</v>
      </c>
      <c r="AJ391" s="24">
        <v>815</v>
      </c>
      <c r="AK391" s="24" t="s">
        <v>815</v>
      </c>
      <c r="AL391" s="24" t="s">
        <v>815</v>
      </c>
      <c r="AM391" s="24"/>
      <c r="AP391" s="198"/>
      <c r="AQ391" s="198"/>
      <c r="AR391" s="198"/>
      <c r="AS391" s="198"/>
    </row>
    <row r="392" s="158" customFormat="1" ht="99" customHeight="1" spans="1:45">
      <c r="A392" s="24" t="s">
        <v>800</v>
      </c>
      <c r="B392" s="23" t="s">
        <v>801</v>
      </c>
      <c r="C392" s="24">
        <v>10190920036</v>
      </c>
      <c r="D392" s="24" t="s">
        <v>811</v>
      </c>
      <c r="E392" s="24" t="s">
        <v>870</v>
      </c>
      <c r="F392" s="24" t="s">
        <v>149</v>
      </c>
      <c r="G392" s="46" t="s">
        <v>440</v>
      </c>
      <c r="H392" s="23">
        <v>2019</v>
      </c>
      <c r="I392" s="24" t="s">
        <v>617</v>
      </c>
      <c r="J392" s="27" t="s">
        <v>620</v>
      </c>
      <c r="K392" s="23">
        <v>13909125390</v>
      </c>
      <c r="L392" s="181">
        <v>30</v>
      </c>
      <c r="M392" s="181"/>
      <c r="N392" s="181"/>
      <c r="O392" s="181"/>
      <c r="P392" s="181"/>
      <c r="Q392" s="181"/>
      <c r="R392" s="181">
        <v>30</v>
      </c>
      <c r="S392" s="90"/>
      <c r="T392" s="90"/>
      <c r="U392" s="90"/>
      <c r="V392" s="90"/>
      <c r="W392" s="90"/>
      <c r="X392" s="90"/>
      <c r="Y392" s="90"/>
      <c r="Z392" s="90"/>
      <c r="AA392" s="24" t="s">
        <v>135</v>
      </c>
      <c r="AB392" s="24" t="s">
        <v>116</v>
      </c>
      <c r="AC392" s="24" t="s">
        <v>116</v>
      </c>
      <c r="AD392" s="24" t="s">
        <v>136</v>
      </c>
      <c r="AE392" s="24" t="s">
        <v>136</v>
      </c>
      <c r="AF392" s="24" t="s">
        <v>136</v>
      </c>
      <c r="AG392" s="30">
        <v>42</v>
      </c>
      <c r="AH392" s="30">
        <v>82</v>
      </c>
      <c r="AI392" s="24">
        <v>256</v>
      </c>
      <c r="AJ392" s="30">
        <v>813</v>
      </c>
      <c r="AK392" s="24" t="s">
        <v>815</v>
      </c>
      <c r="AL392" s="24" t="s">
        <v>815</v>
      </c>
      <c r="AM392" s="24"/>
      <c r="AP392" s="198"/>
      <c r="AQ392" s="198"/>
      <c r="AR392" s="198"/>
      <c r="AS392" s="198"/>
    </row>
    <row r="393" s="158" customFormat="1" ht="72" customHeight="1" spans="1:45">
      <c r="A393" s="24" t="s">
        <v>800</v>
      </c>
      <c r="B393" s="23" t="s">
        <v>801</v>
      </c>
      <c r="C393" s="24">
        <v>10190920037</v>
      </c>
      <c r="D393" s="24" t="s">
        <v>811</v>
      </c>
      <c r="E393" s="24" t="s">
        <v>871</v>
      </c>
      <c r="F393" s="33" t="s">
        <v>151</v>
      </c>
      <c r="G393" s="24" t="s">
        <v>405</v>
      </c>
      <c r="H393" s="23">
        <v>2019</v>
      </c>
      <c r="I393" s="24" t="s">
        <v>617</v>
      </c>
      <c r="J393" s="27" t="s">
        <v>620</v>
      </c>
      <c r="K393" s="23">
        <v>13909125390</v>
      </c>
      <c r="L393" s="218">
        <v>30</v>
      </c>
      <c r="M393" s="181"/>
      <c r="N393" s="181"/>
      <c r="O393" s="181"/>
      <c r="P393" s="181"/>
      <c r="Q393" s="181"/>
      <c r="R393" s="218">
        <v>30</v>
      </c>
      <c r="S393" s="90"/>
      <c r="T393" s="90"/>
      <c r="U393" s="90"/>
      <c r="V393" s="90"/>
      <c r="W393" s="90"/>
      <c r="X393" s="90"/>
      <c r="Y393" s="90"/>
      <c r="Z393" s="90"/>
      <c r="AA393" s="24" t="s">
        <v>135</v>
      </c>
      <c r="AB393" s="24" t="s">
        <v>116</v>
      </c>
      <c r="AC393" s="24" t="s">
        <v>116</v>
      </c>
      <c r="AD393" s="24" t="s">
        <v>116</v>
      </c>
      <c r="AE393" s="24" t="s">
        <v>116</v>
      </c>
      <c r="AF393" s="24" t="s">
        <v>136</v>
      </c>
      <c r="AG393" s="24">
        <v>100</v>
      </c>
      <c r="AH393" s="24">
        <v>213</v>
      </c>
      <c r="AI393" s="24">
        <v>453</v>
      </c>
      <c r="AJ393" s="24">
        <v>1043</v>
      </c>
      <c r="AK393" s="24" t="s">
        <v>401</v>
      </c>
      <c r="AL393" s="24" t="s">
        <v>147</v>
      </c>
      <c r="AM393" s="24"/>
      <c r="AP393" s="198"/>
      <c r="AQ393" s="198"/>
      <c r="AR393" s="198"/>
      <c r="AS393" s="198"/>
    </row>
    <row r="394" s="158" customFormat="1" ht="72" customHeight="1" spans="1:45">
      <c r="A394" s="24" t="s">
        <v>800</v>
      </c>
      <c r="B394" s="23" t="s">
        <v>801</v>
      </c>
      <c r="C394" s="24">
        <v>10190920038</v>
      </c>
      <c r="D394" s="24" t="s">
        <v>811</v>
      </c>
      <c r="E394" s="24" t="s">
        <v>872</v>
      </c>
      <c r="F394" s="33" t="s">
        <v>151</v>
      </c>
      <c r="G394" s="24" t="s">
        <v>633</v>
      </c>
      <c r="H394" s="24" t="s">
        <v>159</v>
      </c>
      <c r="I394" s="24" t="s">
        <v>617</v>
      </c>
      <c r="J394" s="27" t="s">
        <v>620</v>
      </c>
      <c r="K394" s="23">
        <v>13909125390</v>
      </c>
      <c r="L394" s="218">
        <v>15</v>
      </c>
      <c r="M394" s="181"/>
      <c r="N394" s="181"/>
      <c r="O394" s="181"/>
      <c r="P394" s="181"/>
      <c r="Q394" s="181"/>
      <c r="R394" s="218">
        <v>15</v>
      </c>
      <c r="S394" s="90"/>
      <c r="T394" s="90"/>
      <c r="U394" s="90"/>
      <c r="V394" s="90"/>
      <c r="W394" s="90"/>
      <c r="X394" s="90"/>
      <c r="Y394" s="90"/>
      <c r="Z394" s="90"/>
      <c r="AA394" s="24" t="s">
        <v>135</v>
      </c>
      <c r="AB394" s="24" t="s">
        <v>116</v>
      </c>
      <c r="AC394" s="24" t="s">
        <v>116</v>
      </c>
      <c r="AD394" s="24" t="s">
        <v>116</v>
      </c>
      <c r="AE394" s="24" t="s">
        <v>116</v>
      </c>
      <c r="AF394" s="24" t="s">
        <v>136</v>
      </c>
      <c r="AG394" s="24">
        <v>63</v>
      </c>
      <c r="AH394" s="24">
        <v>134</v>
      </c>
      <c r="AI394" s="24">
        <v>91</v>
      </c>
      <c r="AJ394" s="24">
        <v>252</v>
      </c>
      <c r="AK394" s="62" t="s">
        <v>599</v>
      </c>
      <c r="AL394" s="24" t="s">
        <v>600</v>
      </c>
      <c r="AM394" s="24"/>
      <c r="AP394" s="198"/>
      <c r="AQ394" s="198"/>
      <c r="AR394" s="198"/>
      <c r="AS394" s="198"/>
    </row>
    <row r="395" s="158" customFormat="1" ht="72" customHeight="1" spans="1:45">
      <c r="A395" s="24" t="s">
        <v>800</v>
      </c>
      <c r="B395" s="23" t="s">
        <v>801</v>
      </c>
      <c r="C395" s="24">
        <v>10190920039</v>
      </c>
      <c r="D395" s="24" t="s">
        <v>811</v>
      </c>
      <c r="E395" s="24" t="s">
        <v>873</v>
      </c>
      <c r="F395" s="23" t="s">
        <v>153</v>
      </c>
      <c r="G395" s="24" t="s">
        <v>646</v>
      </c>
      <c r="H395" s="23">
        <v>2019</v>
      </c>
      <c r="I395" s="24" t="s">
        <v>617</v>
      </c>
      <c r="J395" s="27" t="s">
        <v>620</v>
      </c>
      <c r="K395" s="23">
        <v>13909125390</v>
      </c>
      <c r="L395" s="181">
        <v>18</v>
      </c>
      <c r="M395" s="181"/>
      <c r="N395" s="181"/>
      <c r="O395" s="181"/>
      <c r="P395" s="181"/>
      <c r="Q395" s="181"/>
      <c r="R395" s="181">
        <v>18</v>
      </c>
      <c r="S395" s="90"/>
      <c r="T395" s="90"/>
      <c r="U395" s="90"/>
      <c r="V395" s="90"/>
      <c r="W395" s="90"/>
      <c r="X395" s="90"/>
      <c r="Y395" s="90"/>
      <c r="Z395" s="90"/>
      <c r="AA395" s="24" t="s">
        <v>135</v>
      </c>
      <c r="AB395" s="24" t="s">
        <v>116</v>
      </c>
      <c r="AC395" s="24" t="s">
        <v>116</v>
      </c>
      <c r="AD395" s="24" t="s">
        <v>116</v>
      </c>
      <c r="AE395" s="24" t="s">
        <v>136</v>
      </c>
      <c r="AF395" s="24" t="s">
        <v>136</v>
      </c>
      <c r="AG395" s="24">
        <v>62</v>
      </c>
      <c r="AH395" s="24">
        <v>127</v>
      </c>
      <c r="AI395" s="24">
        <v>287</v>
      </c>
      <c r="AJ395" s="24">
        <v>815</v>
      </c>
      <c r="AK395" s="24" t="s">
        <v>874</v>
      </c>
      <c r="AL395" s="24" t="s">
        <v>147</v>
      </c>
      <c r="AM395" s="24"/>
      <c r="AP395" s="198"/>
      <c r="AQ395" s="198"/>
      <c r="AR395" s="198"/>
      <c r="AS395" s="198"/>
    </row>
    <row r="396" s="158" customFormat="1" ht="72" customHeight="1" spans="1:45">
      <c r="A396" s="24" t="s">
        <v>800</v>
      </c>
      <c r="B396" s="23" t="s">
        <v>801</v>
      </c>
      <c r="C396" s="24">
        <v>10190920040</v>
      </c>
      <c r="D396" s="24" t="s">
        <v>811</v>
      </c>
      <c r="E396" s="24" t="s">
        <v>875</v>
      </c>
      <c r="F396" s="23" t="s">
        <v>153</v>
      </c>
      <c r="G396" s="25" t="s">
        <v>211</v>
      </c>
      <c r="H396" s="24" t="s">
        <v>159</v>
      </c>
      <c r="I396" s="24" t="s">
        <v>617</v>
      </c>
      <c r="J396" s="27" t="s">
        <v>620</v>
      </c>
      <c r="K396" s="23">
        <v>13909125390</v>
      </c>
      <c r="L396" s="181">
        <v>7</v>
      </c>
      <c r="M396" s="181"/>
      <c r="N396" s="181"/>
      <c r="O396" s="181"/>
      <c r="P396" s="181"/>
      <c r="Q396" s="181"/>
      <c r="R396" s="181">
        <v>7</v>
      </c>
      <c r="S396" s="90"/>
      <c r="T396" s="90"/>
      <c r="U396" s="90"/>
      <c r="V396" s="90"/>
      <c r="W396" s="90"/>
      <c r="X396" s="90"/>
      <c r="Y396" s="90"/>
      <c r="Z396" s="90"/>
      <c r="AA396" s="24" t="s">
        <v>135</v>
      </c>
      <c r="AB396" s="24" t="s">
        <v>116</v>
      </c>
      <c r="AC396" s="24" t="s">
        <v>116</v>
      </c>
      <c r="AD396" s="24" t="s">
        <v>116</v>
      </c>
      <c r="AE396" s="24" t="s">
        <v>136</v>
      </c>
      <c r="AF396" s="24" t="s">
        <v>136</v>
      </c>
      <c r="AG396" s="24">
        <v>67</v>
      </c>
      <c r="AH396" s="24">
        <v>121</v>
      </c>
      <c r="AI396" s="24">
        <v>123</v>
      </c>
      <c r="AJ396" s="24">
        <v>429</v>
      </c>
      <c r="AK396" s="24" t="s">
        <v>874</v>
      </c>
      <c r="AL396" s="24" t="s">
        <v>147</v>
      </c>
      <c r="AM396" s="24"/>
      <c r="AP396" s="198"/>
      <c r="AQ396" s="198"/>
      <c r="AR396" s="198"/>
      <c r="AS396" s="198"/>
    </row>
    <row r="397" s="158" customFormat="1" ht="72" customHeight="1" spans="1:45">
      <c r="A397" s="24" t="s">
        <v>800</v>
      </c>
      <c r="B397" s="23" t="s">
        <v>801</v>
      </c>
      <c r="C397" s="24">
        <v>10190920041</v>
      </c>
      <c r="D397" s="24" t="s">
        <v>811</v>
      </c>
      <c r="E397" s="24" t="s">
        <v>876</v>
      </c>
      <c r="F397" s="24" t="s">
        <v>155</v>
      </c>
      <c r="G397" s="24" t="s">
        <v>375</v>
      </c>
      <c r="H397" s="23">
        <v>2019</v>
      </c>
      <c r="I397" s="24" t="s">
        <v>617</v>
      </c>
      <c r="J397" s="27" t="s">
        <v>620</v>
      </c>
      <c r="K397" s="23">
        <v>13909125390</v>
      </c>
      <c r="L397" s="181">
        <v>15</v>
      </c>
      <c r="M397" s="181"/>
      <c r="N397" s="181"/>
      <c r="O397" s="181"/>
      <c r="P397" s="181"/>
      <c r="Q397" s="181"/>
      <c r="R397" s="181">
        <v>15</v>
      </c>
      <c r="S397" s="90"/>
      <c r="T397" s="90"/>
      <c r="U397" s="90"/>
      <c r="V397" s="90"/>
      <c r="W397" s="90"/>
      <c r="X397" s="90"/>
      <c r="Y397" s="90"/>
      <c r="Z397" s="90"/>
      <c r="AA397" s="24" t="s">
        <v>135</v>
      </c>
      <c r="AB397" s="24" t="s">
        <v>116</v>
      </c>
      <c r="AC397" s="24" t="s">
        <v>116</v>
      </c>
      <c r="AD397" s="24" t="s">
        <v>136</v>
      </c>
      <c r="AE397" s="24" t="s">
        <v>136</v>
      </c>
      <c r="AF397" s="24" t="s">
        <v>136</v>
      </c>
      <c r="AG397" s="191">
        <v>4</v>
      </c>
      <c r="AH397" s="191">
        <v>11</v>
      </c>
      <c r="AI397" s="191">
        <v>11</v>
      </c>
      <c r="AJ397" s="191">
        <v>22</v>
      </c>
      <c r="AK397" s="24" t="s">
        <v>877</v>
      </c>
      <c r="AL397" s="24" t="s">
        <v>848</v>
      </c>
      <c r="AM397" s="24"/>
      <c r="AP397" s="198"/>
      <c r="AQ397" s="198"/>
      <c r="AR397" s="198"/>
      <c r="AS397" s="198"/>
    </row>
    <row r="398" s="158" customFormat="1" ht="72" customHeight="1" spans="1:45">
      <c r="A398" s="24" t="s">
        <v>800</v>
      </c>
      <c r="B398" s="23" t="s">
        <v>801</v>
      </c>
      <c r="C398" s="24">
        <v>10190920042</v>
      </c>
      <c r="D398" s="24" t="s">
        <v>811</v>
      </c>
      <c r="E398" s="24" t="s">
        <v>878</v>
      </c>
      <c r="F398" s="24" t="s">
        <v>155</v>
      </c>
      <c r="G398" s="24" t="s">
        <v>303</v>
      </c>
      <c r="H398" s="23">
        <v>2019</v>
      </c>
      <c r="I398" s="24" t="s">
        <v>617</v>
      </c>
      <c r="J398" s="27" t="s">
        <v>620</v>
      </c>
      <c r="K398" s="23">
        <v>13909125390</v>
      </c>
      <c r="L398" s="181">
        <v>10</v>
      </c>
      <c r="M398" s="181"/>
      <c r="N398" s="181"/>
      <c r="O398" s="181"/>
      <c r="P398" s="181"/>
      <c r="Q398" s="181"/>
      <c r="R398" s="181">
        <v>10</v>
      </c>
      <c r="S398" s="90"/>
      <c r="T398" s="90"/>
      <c r="U398" s="90"/>
      <c r="V398" s="90"/>
      <c r="W398" s="90"/>
      <c r="X398" s="90"/>
      <c r="Y398" s="90"/>
      <c r="Z398" s="90"/>
      <c r="AA398" s="24" t="s">
        <v>135</v>
      </c>
      <c r="AB398" s="24" t="s">
        <v>116</v>
      </c>
      <c r="AC398" s="24" t="s">
        <v>116</v>
      </c>
      <c r="AD398" s="24" t="s">
        <v>136</v>
      </c>
      <c r="AE398" s="24" t="s">
        <v>136</v>
      </c>
      <c r="AF398" s="24" t="s">
        <v>136</v>
      </c>
      <c r="AG398" s="191">
        <v>80</v>
      </c>
      <c r="AH398" s="191">
        <v>163</v>
      </c>
      <c r="AI398" s="24">
        <v>278</v>
      </c>
      <c r="AJ398" s="191">
        <v>643</v>
      </c>
      <c r="AK398" s="24" t="s">
        <v>815</v>
      </c>
      <c r="AL398" s="24" t="s">
        <v>848</v>
      </c>
      <c r="AM398" s="24"/>
      <c r="AP398" s="198"/>
      <c r="AQ398" s="198"/>
      <c r="AR398" s="198"/>
      <c r="AS398" s="198"/>
    </row>
    <row r="399" s="158" customFormat="1" ht="72" customHeight="1" spans="1:45">
      <c r="A399" s="24" t="s">
        <v>800</v>
      </c>
      <c r="B399" s="23" t="s">
        <v>801</v>
      </c>
      <c r="C399" s="24">
        <v>10190920043</v>
      </c>
      <c r="D399" s="24" t="s">
        <v>811</v>
      </c>
      <c r="E399" s="24" t="s">
        <v>879</v>
      </c>
      <c r="F399" s="24" t="s">
        <v>155</v>
      </c>
      <c r="G399" s="24" t="s">
        <v>303</v>
      </c>
      <c r="H399" s="24" t="s">
        <v>159</v>
      </c>
      <c r="I399" s="24" t="s">
        <v>617</v>
      </c>
      <c r="J399" s="27" t="s">
        <v>620</v>
      </c>
      <c r="K399" s="23">
        <v>13909125390</v>
      </c>
      <c r="L399" s="181">
        <v>10.7</v>
      </c>
      <c r="M399" s="181"/>
      <c r="N399" s="181"/>
      <c r="O399" s="181"/>
      <c r="P399" s="181"/>
      <c r="Q399" s="181"/>
      <c r="R399" s="181">
        <v>10.7</v>
      </c>
      <c r="S399" s="90"/>
      <c r="T399" s="90"/>
      <c r="U399" s="90"/>
      <c r="V399" s="90"/>
      <c r="W399" s="90"/>
      <c r="X399" s="90"/>
      <c r="Y399" s="90"/>
      <c r="Z399" s="90"/>
      <c r="AA399" s="24" t="s">
        <v>135</v>
      </c>
      <c r="AB399" s="24" t="s">
        <v>116</v>
      </c>
      <c r="AC399" s="24" t="s">
        <v>116</v>
      </c>
      <c r="AD399" s="24" t="s">
        <v>136</v>
      </c>
      <c r="AE399" s="24" t="s">
        <v>136</v>
      </c>
      <c r="AF399" s="24" t="s">
        <v>136</v>
      </c>
      <c r="AG399" s="191">
        <v>80</v>
      </c>
      <c r="AH399" s="191">
        <v>163</v>
      </c>
      <c r="AI399" s="24">
        <v>278</v>
      </c>
      <c r="AJ399" s="191">
        <v>643</v>
      </c>
      <c r="AK399" s="24" t="s">
        <v>815</v>
      </c>
      <c r="AL399" s="24" t="s">
        <v>848</v>
      </c>
      <c r="AM399" s="24"/>
      <c r="AP399" s="198"/>
      <c r="AQ399" s="198"/>
      <c r="AR399" s="198"/>
      <c r="AS399" s="198"/>
    </row>
    <row r="400" s="158" customFormat="1" ht="72" customHeight="1" spans="1:45">
      <c r="A400" s="24" t="s">
        <v>800</v>
      </c>
      <c r="B400" s="23" t="s">
        <v>801</v>
      </c>
      <c r="C400" s="24">
        <v>10190920044</v>
      </c>
      <c r="D400" s="24" t="s">
        <v>811</v>
      </c>
      <c r="E400" s="24" t="s">
        <v>880</v>
      </c>
      <c r="F400" s="24" t="s">
        <v>155</v>
      </c>
      <c r="G400" s="24" t="s">
        <v>317</v>
      </c>
      <c r="H400" s="24" t="s">
        <v>159</v>
      </c>
      <c r="I400" s="24" t="s">
        <v>617</v>
      </c>
      <c r="J400" s="27" t="s">
        <v>620</v>
      </c>
      <c r="K400" s="23">
        <v>13909125390</v>
      </c>
      <c r="L400" s="181">
        <v>3.7</v>
      </c>
      <c r="M400" s="181"/>
      <c r="N400" s="181"/>
      <c r="O400" s="181"/>
      <c r="P400" s="181"/>
      <c r="Q400" s="181"/>
      <c r="R400" s="181">
        <v>3.7</v>
      </c>
      <c r="S400" s="90"/>
      <c r="T400" s="90"/>
      <c r="U400" s="90"/>
      <c r="V400" s="90"/>
      <c r="W400" s="90"/>
      <c r="X400" s="90"/>
      <c r="Y400" s="90"/>
      <c r="Z400" s="90"/>
      <c r="AA400" s="24" t="s">
        <v>115</v>
      </c>
      <c r="AB400" s="24" t="s">
        <v>116</v>
      </c>
      <c r="AC400" s="24" t="s">
        <v>116</v>
      </c>
      <c r="AD400" s="24" t="s">
        <v>136</v>
      </c>
      <c r="AE400" s="24" t="s">
        <v>136</v>
      </c>
      <c r="AF400" s="24" t="s">
        <v>136</v>
      </c>
      <c r="AG400" s="191">
        <v>39</v>
      </c>
      <c r="AH400" s="191">
        <v>97</v>
      </c>
      <c r="AI400" s="24">
        <v>149</v>
      </c>
      <c r="AJ400" s="191">
        <v>417</v>
      </c>
      <c r="AK400" s="24" t="s">
        <v>874</v>
      </c>
      <c r="AL400" s="24" t="s">
        <v>848</v>
      </c>
      <c r="AM400" s="24"/>
      <c r="AP400" s="198"/>
      <c r="AQ400" s="198"/>
      <c r="AR400" s="198"/>
      <c r="AS400" s="198"/>
    </row>
    <row r="401" s="158" customFormat="1" ht="72" customHeight="1" spans="1:45">
      <c r="A401" s="24" t="s">
        <v>800</v>
      </c>
      <c r="B401" s="23" t="s">
        <v>801</v>
      </c>
      <c r="C401" s="24">
        <v>10190920045</v>
      </c>
      <c r="D401" s="24" t="s">
        <v>811</v>
      </c>
      <c r="E401" s="24" t="s">
        <v>881</v>
      </c>
      <c r="F401" s="24" t="s">
        <v>157</v>
      </c>
      <c r="G401" s="24" t="s">
        <v>332</v>
      </c>
      <c r="H401" s="23">
        <v>2019</v>
      </c>
      <c r="I401" s="24" t="s">
        <v>617</v>
      </c>
      <c r="J401" s="24" t="s">
        <v>333</v>
      </c>
      <c r="K401" s="23">
        <v>13571241504</v>
      </c>
      <c r="L401" s="181">
        <v>4.34</v>
      </c>
      <c r="M401" s="181"/>
      <c r="N401" s="181"/>
      <c r="O401" s="181"/>
      <c r="P401" s="181"/>
      <c r="Q401" s="181"/>
      <c r="R401" s="181">
        <v>4.34</v>
      </c>
      <c r="S401" s="90"/>
      <c r="T401" s="90"/>
      <c r="U401" s="90"/>
      <c r="V401" s="90"/>
      <c r="W401" s="90"/>
      <c r="X401" s="90"/>
      <c r="Y401" s="90"/>
      <c r="Z401" s="90"/>
      <c r="AA401" s="24" t="s">
        <v>115</v>
      </c>
      <c r="AB401" s="24" t="s">
        <v>116</v>
      </c>
      <c r="AC401" s="24" t="s">
        <v>116</v>
      </c>
      <c r="AD401" s="24" t="s">
        <v>116</v>
      </c>
      <c r="AE401" s="24" t="s">
        <v>116</v>
      </c>
      <c r="AF401" s="24" t="s">
        <v>136</v>
      </c>
      <c r="AG401" s="24">
        <v>30</v>
      </c>
      <c r="AH401" s="24">
        <v>60</v>
      </c>
      <c r="AI401" s="24">
        <v>30</v>
      </c>
      <c r="AJ401" s="24">
        <v>60</v>
      </c>
      <c r="AK401" s="24" t="s">
        <v>815</v>
      </c>
      <c r="AL401" s="24" t="s">
        <v>815</v>
      </c>
      <c r="AM401" s="24"/>
      <c r="AP401" s="198"/>
      <c r="AQ401" s="198"/>
      <c r="AR401" s="198"/>
      <c r="AS401" s="198"/>
    </row>
    <row r="402" s="158" customFormat="1" ht="72" customHeight="1" spans="1:45">
      <c r="A402" s="24" t="s">
        <v>800</v>
      </c>
      <c r="B402" s="23" t="s">
        <v>801</v>
      </c>
      <c r="C402" s="24">
        <v>10190920046</v>
      </c>
      <c r="D402" s="24" t="s">
        <v>811</v>
      </c>
      <c r="E402" s="24" t="s">
        <v>882</v>
      </c>
      <c r="F402" s="33" t="s">
        <v>143</v>
      </c>
      <c r="G402" s="24" t="s">
        <v>883</v>
      </c>
      <c r="H402" s="23">
        <v>2019</v>
      </c>
      <c r="I402" s="24" t="s">
        <v>617</v>
      </c>
      <c r="J402" s="27" t="s">
        <v>620</v>
      </c>
      <c r="K402" s="23">
        <v>13909125390</v>
      </c>
      <c r="L402" s="181">
        <v>10</v>
      </c>
      <c r="M402" s="181"/>
      <c r="N402" s="181"/>
      <c r="O402" s="181"/>
      <c r="P402" s="181"/>
      <c r="Q402" s="181"/>
      <c r="R402" s="181"/>
      <c r="S402" s="90">
        <v>10</v>
      </c>
      <c r="T402" s="90"/>
      <c r="U402" s="90"/>
      <c r="V402" s="90"/>
      <c r="W402" s="90"/>
      <c r="X402" s="90"/>
      <c r="Y402" s="90"/>
      <c r="Z402" s="90"/>
      <c r="AA402" s="24" t="s">
        <v>135</v>
      </c>
      <c r="AB402" s="24" t="s">
        <v>116</v>
      </c>
      <c r="AC402" s="24" t="s">
        <v>136</v>
      </c>
      <c r="AD402" s="24" t="s">
        <v>136</v>
      </c>
      <c r="AE402" s="24" t="s">
        <v>136</v>
      </c>
      <c r="AF402" s="24" t="s">
        <v>136</v>
      </c>
      <c r="AG402" s="24">
        <v>14</v>
      </c>
      <c r="AH402" s="24">
        <v>24</v>
      </c>
      <c r="AI402" s="24">
        <v>50</v>
      </c>
      <c r="AJ402" s="24">
        <v>131</v>
      </c>
      <c r="AK402" s="24" t="s">
        <v>884</v>
      </c>
      <c r="AL402" s="24" t="s">
        <v>848</v>
      </c>
      <c r="AM402" s="24" t="s">
        <v>885</v>
      </c>
      <c r="AP402" s="198"/>
      <c r="AQ402" s="198"/>
      <c r="AR402" s="198"/>
      <c r="AS402" s="198"/>
    </row>
    <row r="403" s="158" customFormat="1" ht="72" customHeight="1" spans="1:45">
      <c r="A403" s="24" t="s">
        <v>800</v>
      </c>
      <c r="B403" s="23" t="s">
        <v>801</v>
      </c>
      <c r="C403" s="24">
        <v>10190920047</v>
      </c>
      <c r="D403" s="24" t="s">
        <v>811</v>
      </c>
      <c r="E403" s="24" t="s">
        <v>886</v>
      </c>
      <c r="F403" s="33" t="s">
        <v>143</v>
      </c>
      <c r="G403" s="24" t="s">
        <v>551</v>
      </c>
      <c r="H403" s="23">
        <v>2019</v>
      </c>
      <c r="I403" s="24" t="s">
        <v>813</v>
      </c>
      <c r="J403" s="27" t="s">
        <v>814</v>
      </c>
      <c r="K403" s="23">
        <v>18091087668</v>
      </c>
      <c r="L403" s="181">
        <v>50</v>
      </c>
      <c r="M403" s="181"/>
      <c r="N403" s="181"/>
      <c r="O403" s="181"/>
      <c r="P403" s="181"/>
      <c r="Q403" s="181"/>
      <c r="R403" s="181"/>
      <c r="S403" s="90">
        <v>50</v>
      </c>
      <c r="T403" s="90"/>
      <c r="U403" s="90"/>
      <c r="V403" s="90"/>
      <c r="W403" s="90"/>
      <c r="X403" s="90"/>
      <c r="Y403" s="90"/>
      <c r="Z403" s="90"/>
      <c r="AA403" s="24" t="s">
        <v>135</v>
      </c>
      <c r="AB403" s="24" t="s">
        <v>116</v>
      </c>
      <c r="AC403" s="24" t="s">
        <v>136</v>
      </c>
      <c r="AD403" s="24" t="s">
        <v>136</v>
      </c>
      <c r="AE403" s="24" t="s">
        <v>136</v>
      </c>
      <c r="AF403" s="24" t="s">
        <v>136</v>
      </c>
      <c r="AG403" s="24">
        <v>41</v>
      </c>
      <c r="AH403" s="24">
        <v>80</v>
      </c>
      <c r="AI403" s="24">
        <v>172</v>
      </c>
      <c r="AJ403" s="24">
        <v>512</v>
      </c>
      <c r="AK403" s="24" t="s">
        <v>887</v>
      </c>
      <c r="AL403" s="24" t="s">
        <v>848</v>
      </c>
      <c r="AM403" s="24" t="s">
        <v>885</v>
      </c>
      <c r="AP403" s="198"/>
      <c r="AQ403" s="198"/>
      <c r="AR403" s="198"/>
      <c r="AS403" s="198"/>
    </row>
    <row r="404" s="158" customFormat="1" ht="72" customHeight="1" spans="1:45">
      <c r="A404" s="24" t="s">
        <v>800</v>
      </c>
      <c r="B404" s="23" t="s">
        <v>801</v>
      </c>
      <c r="C404" s="24">
        <v>10190920048</v>
      </c>
      <c r="D404" s="24" t="s">
        <v>811</v>
      </c>
      <c r="E404" s="116" t="s">
        <v>888</v>
      </c>
      <c r="F404" s="60" t="s">
        <v>143</v>
      </c>
      <c r="G404" s="24" t="s">
        <v>369</v>
      </c>
      <c r="H404" s="23">
        <v>2019</v>
      </c>
      <c r="I404" s="24" t="s">
        <v>813</v>
      </c>
      <c r="J404" s="27" t="s">
        <v>814</v>
      </c>
      <c r="K404" s="23">
        <v>18091087668</v>
      </c>
      <c r="L404" s="181">
        <v>10</v>
      </c>
      <c r="M404" s="181"/>
      <c r="N404" s="181"/>
      <c r="O404" s="181"/>
      <c r="P404" s="181"/>
      <c r="Q404" s="181"/>
      <c r="R404" s="181"/>
      <c r="S404" s="90">
        <v>10</v>
      </c>
      <c r="T404" s="90"/>
      <c r="U404" s="90"/>
      <c r="V404" s="90"/>
      <c r="W404" s="90"/>
      <c r="X404" s="90"/>
      <c r="Y404" s="90"/>
      <c r="Z404" s="90"/>
      <c r="AA404" s="24" t="s">
        <v>135</v>
      </c>
      <c r="AB404" s="24" t="s">
        <v>116</v>
      </c>
      <c r="AC404" s="24" t="s">
        <v>136</v>
      </c>
      <c r="AD404" s="24" t="s">
        <v>136</v>
      </c>
      <c r="AE404" s="24" t="s">
        <v>136</v>
      </c>
      <c r="AF404" s="24" t="s">
        <v>136</v>
      </c>
      <c r="AG404" s="24">
        <v>35</v>
      </c>
      <c r="AH404" s="24">
        <v>75</v>
      </c>
      <c r="AI404" s="24">
        <v>114</v>
      </c>
      <c r="AJ404" s="24">
        <v>331</v>
      </c>
      <c r="AK404" s="24" t="s">
        <v>815</v>
      </c>
      <c r="AL404" s="24" t="s">
        <v>848</v>
      </c>
      <c r="AM404" s="24" t="s">
        <v>885</v>
      </c>
      <c r="AP404" s="198"/>
      <c r="AQ404" s="198"/>
      <c r="AR404" s="198"/>
      <c r="AS404" s="198"/>
    </row>
    <row r="405" s="158" customFormat="1" ht="88" customHeight="1" spans="1:45">
      <c r="A405" s="24" t="s">
        <v>800</v>
      </c>
      <c r="B405" s="23" t="s">
        <v>801</v>
      </c>
      <c r="C405" s="24">
        <v>10190920049</v>
      </c>
      <c r="D405" s="24" t="s">
        <v>811</v>
      </c>
      <c r="E405" s="24" t="s">
        <v>889</v>
      </c>
      <c r="F405" s="33" t="s">
        <v>143</v>
      </c>
      <c r="G405" s="24" t="s">
        <v>545</v>
      </c>
      <c r="H405" s="23">
        <v>2019</v>
      </c>
      <c r="I405" s="24" t="s">
        <v>617</v>
      </c>
      <c r="J405" s="27" t="s">
        <v>620</v>
      </c>
      <c r="K405" s="23">
        <v>13909125390</v>
      </c>
      <c r="L405" s="181">
        <v>30</v>
      </c>
      <c r="M405" s="181"/>
      <c r="N405" s="181"/>
      <c r="O405" s="181"/>
      <c r="P405" s="181"/>
      <c r="Q405" s="181"/>
      <c r="R405" s="181"/>
      <c r="S405" s="90">
        <v>30</v>
      </c>
      <c r="T405" s="90"/>
      <c r="U405" s="90"/>
      <c r="V405" s="90"/>
      <c r="W405" s="90"/>
      <c r="X405" s="90"/>
      <c r="Y405" s="90"/>
      <c r="Z405" s="90"/>
      <c r="AA405" s="24" t="s">
        <v>135</v>
      </c>
      <c r="AB405" s="24" t="s">
        <v>116</v>
      </c>
      <c r="AC405" s="24" t="s">
        <v>136</v>
      </c>
      <c r="AD405" s="24" t="s">
        <v>136</v>
      </c>
      <c r="AE405" s="24" t="s">
        <v>136</v>
      </c>
      <c r="AF405" s="24" t="s">
        <v>136</v>
      </c>
      <c r="AG405" s="24">
        <v>49</v>
      </c>
      <c r="AH405" s="24">
        <v>85</v>
      </c>
      <c r="AI405" s="24">
        <v>203</v>
      </c>
      <c r="AJ405" s="35">
        <v>525</v>
      </c>
      <c r="AK405" s="24" t="s">
        <v>815</v>
      </c>
      <c r="AL405" s="24" t="s">
        <v>848</v>
      </c>
      <c r="AM405" s="24" t="s">
        <v>885</v>
      </c>
      <c r="AP405" s="198"/>
      <c r="AQ405" s="198"/>
      <c r="AR405" s="198"/>
      <c r="AS405" s="198"/>
    </row>
    <row r="406" s="158" customFormat="1" ht="76" customHeight="1" spans="1:45">
      <c r="A406" s="24" t="s">
        <v>800</v>
      </c>
      <c r="B406" s="23" t="s">
        <v>801</v>
      </c>
      <c r="C406" s="24">
        <v>10190920050</v>
      </c>
      <c r="D406" s="24" t="s">
        <v>811</v>
      </c>
      <c r="E406" s="225" t="s">
        <v>890</v>
      </c>
      <c r="F406" s="33" t="s">
        <v>149</v>
      </c>
      <c r="G406" s="225" t="s">
        <v>360</v>
      </c>
      <c r="H406" s="23">
        <v>2019</v>
      </c>
      <c r="I406" s="225" t="s">
        <v>813</v>
      </c>
      <c r="J406" s="27" t="s">
        <v>814</v>
      </c>
      <c r="K406" s="23">
        <v>18091087668</v>
      </c>
      <c r="L406" s="227">
        <v>18</v>
      </c>
      <c r="M406" s="181"/>
      <c r="N406" s="181"/>
      <c r="O406" s="181"/>
      <c r="P406" s="181"/>
      <c r="Q406" s="181"/>
      <c r="R406" s="181"/>
      <c r="S406" s="229">
        <v>18</v>
      </c>
      <c r="T406" s="90"/>
      <c r="U406" s="90"/>
      <c r="V406" s="90"/>
      <c r="W406" s="90"/>
      <c r="X406" s="90"/>
      <c r="Y406" s="90"/>
      <c r="Z406" s="90"/>
      <c r="AA406" s="24" t="s">
        <v>135</v>
      </c>
      <c r="AB406" s="24" t="s">
        <v>116</v>
      </c>
      <c r="AC406" s="24" t="s">
        <v>136</v>
      </c>
      <c r="AD406" s="24" t="s">
        <v>136</v>
      </c>
      <c r="AE406" s="24" t="s">
        <v>136</v>
      </c>
      <c r="AF406" s="24" t="s">
        <v>136</v>
      </c>
      <c r="AG406" s="231">
        <v>81</v>
      </c>
      <c r="AH406" s="231">
        <v>172</v>
      </c>
      <c r="AI406" s="24">
        <v>232</v>
      </c>
      <c r="AJ406" s="27">
        <v>717</v>
      </c>
      <c r="AK406" s="225" t="s">
        <v>891</v>
      </c>
      <c r="AL406" s="225" t="s">
        <v>848</v>
      </c>
      <c r="AM406" s="24" t="s">
        <v>885</v>
      </c>
      <c r="AP406" s="198"/>
      <c r="AQ406" s="198"/>
      <c r="AR406" s="198"/>
      <c r="AS406" s="198"/>
    </row>
    <row r="407" s="158" customFormat="1" ht="76" customHeight="1" spans="1:45">
      <c r="A407" s="24" t="s">
        <v>800</v>
      </c>
      <c r="B407" s="23" t="s">
        <v>801</v>
      </c>
      <c r="C407" s="24">
        <v>10190920051</v>
      </c>
      <c r="D407" s="24" t="s">
        <v>811</v>
      </c>
      <c r="E407" s="225" t="s">
        <v>892</v>
      </c>
      <c r="F407" s="225" t="s">
        <v>149</v>
      </c>
      <c r="G407" s="225" t="s">
        <v>441</v>
      </c>
      <c r="H407" s="23">
        <v>2019</v>
      </c>
      <c r="I407" s="225" t="s">
        <v>813</v>
      </c>
      <c r="J407" s="27" t="s">
        <v>814</v>
      </c>
      <c r="K407" s="23">
        <v>18091087668</v>
      </c>
      <c r="L407" s="227">
        <v>50</v>
      </c>
      <c r="M407" s="181"/>
      <c r="N407" s="181"/>
      <c r="O407" s="181"/>
      <c r="P407" s="181"/>
      <c r="Q407" s="181"/>
      <c r="R407" s="181"/>
      <c r="S407" s="229">
        <v>50</v>
      </c>
      <c r="T407" s="90"/>
      <c r="U407" s="90"/>
      <c r="V407" s="90"/>
      <c r="W407" s="90"/>
      <c r="X407" s="90"/>
      <c r="Y407" s="90"/>
      <c r="Z407" s="90"/>
      <c r="AA407" s="24" t="s">
        <v>135</v>
      </c>
      <c r="AB407" s="24" t="s">
        <v>116</v>
      </c>
      <c r="AC407" s="24" t="s">
        <v>136</v>
      </c>
      <c r="AD407" s="24" t="s">
        <v>136</v>
      </c>
      <c r="AE407" s="24" t="s">
        <v>136</v>
      </c>
      <c r="AF407" s="24" t="s">
        <v>136</v>
      </c>
      <c r="AG407" s="231">
        <v>34</v>
      </c>
      <c r="AH407" s="231">
        <v>69</v>
      </c>
      <c r="AI407" s="27">
        <v>122</v>
      </c>
      <c r="AJ407" s="27">
        <v>352</v>
      </c>
      <c r="AK407" s="225" t="s">
        <v>891</v>
      </c>
      <c r="AL407" s="225" t="s">
        <v>848</v>
      </c>
      <c r="AM407" s="24" t="s">
        <v>885</v>
      </c>
      <c r="AP407" s="198"/>
      <c r="AQ407" s="198"/>
      <c r="AR407" s="198"/>
      <c r="AS407" s="198"/>
    </row>
    <row r="408" s="158" customFormat="1" ht="76" customHeight="1" spans="1:45">
      <c r="A408" s="24" t="s">
        <v>800</v>
      </c>
      <c r="B408" s="23" t="s">
        <v>801</v>
      </c>
      <c r="C408" s="24">
        <v>10190920052</v>
      </c>
      <c r="D408" s="24" t="s">
        <v>811</v>
      </c>
      <c r="E408" s="24" t="s">
        <v>893</v>
      </c>
      <c r="F408" s="33" t="s">
        <v>151</v>
      </c>
      <c r="G408" s="24" t="s">
        <v>633</v>
      </c>
      <c r="H408" s="23">
        <v>2019</v>
      </c>
      <c r="I408" s="24" t="s">
        <v>813</v>
      </c>
      <c r="J408" s="27" t="s">
        <v>814</v>
      </c>
      <c r="K408" s="23">
        <v>18091087668</v>
      </c>
      <c r="L408" s="181">
        <v>180</v>
      </c>
      <c r="M408" s="181"/>
      <c r="N408" s="181"/>
      <c r="O408" s="181"/>
      <c r="P408" s="181"/>
      <c r="Q408" s="181"/>
      <c r="R408" s="181"/>
      <c r="S408" s="90">
        <v>180</v>
      </c>
      <c r="T408" s="90"/>
      <c r="U408" s="90"/>
      <c r="V408" s="90"/>
      <c r="W408" s="90"/>
      <c r="X408" s="90"/>
      <c r="Y408" s="90"/>
      <c r="Z408" s="90"/>
      <c r="AA408" s="24" t="s">
        <v>135</v>
      </c>
      <c r="AB408" s="24" t="s">
        <v>116</v>
      </c>
      <c r="AC408" s="24" t="s">
        <v>136</v>
      </c>
      <c r="AD408" s="24" t="s">
        <v>136</v>
      </c>
      <c r="AE408" s="24" t="s">
        <v>136</v>
      </c>
      <c r="AF408" s="24" t="s">
        <v>136</v>
      </c>
      <c r="AG408" s="27">
        <v>82</v>
      </c>
      <c r="AH408" s="27">
        <v>156</v>
      </c>
      <c r="AI408" s="27">
        <v>252</v>
      </c>
      <c r="AJ408" s="27">
        <v>606</v>
      </c>
      <c r="AK408" s="24" t="s">
        <v>815</v>
      </c>
      <c r="AL408" s="225" t="s">
        <v>848</v>
      </c>
      <c r="AM408" s="24" t="s">
        <v>885</v>
      </c>
      <c r="AP408" s="198"/>
      <c r="AQ408" s="198"/>
      <c r="AR408" s="198"/>
      <c r="AS408" s="198"/>
    </row>
    <row r="409" s="158" customFormat="1" ht="76" customHeight="1" spans="1:45">
      <c r="A409" s="24" t="s">
        <v>800</v>
      </c>
      <c r="B409" s="23" t="s">
        <v>801</v>
      </c>
      <c r="C409" s="24">
        <v>10190920053</v>
      </c>
      <c r="D409" s="24" t="s">
        <v>811</v>
      </c>
      <c r="E409" s="24" t="s">
        <v>894</v>
      </c>
      <c r="F409" s="33" t="s">
        <v>153</v>
      </c>
      <c r="G409" s="24" t="s">
        <v>823</v>
      </c>
      <c r="H409" s="23">
        <v>2019</v>
      </c>
      <c r="I409" s="24" t="s">
        <v>813</v>
      </c>
      <c r="J409" s="27" t="s">
        <v>814</v>
      </c>
      <c r="K409" s="23">
        <v>18091087668</v>
      </c>
      <c r="L409" s="181">
        <v>20</v>
      </c>
      <c r="M409" s="181"/>
      <c r="N409" s="181"/>
      <c r="O409" s="181"/>
      <c r="P409" s="181"/>
      <c r="Q409" s="181"/>
      <c r="R409" s="181"/>
      <c r="S409" s="90">
        <v>20</v>
      </c>
      <c r="T409" s="90"/>
      <c r="U409" s="90"/>
      <c r="V409" s="90"/>
      <c r="W409" s="90"/>
      <c r="X409" s="90"/>
      <c r="Y409" s="90"/>
      <c r="Z409" s="90"/>
      <c r="AA409" s="24" t="s">
        <v>135</v>
      </c>
      <c r="AB409" s="24" t="s">
        <v>116</v>
      </c>
      <c r="AC409" s="24" t="s">
        <v>136</v>
      </c>
      <c r="AD409" s="24" t="s">
        <v>136</v>
      </c>
      <c r="AE409" s="24" t="s">
        <v>136</v>
      </c>
      <c r="AF409" s="24" t="s">
        <v>136</v>
      </c>
      <c r="AG409" s="24">
        <v>80</v>
      </c>
      <c r="AH409" s="24">
        <v>184</v>
      </c>
      <c r="AI409" s="24">
        <v>236</v>
      </c>
      <c r="AJ409" s="24">
        <v>675</v>
      </c>
      <c r="AK409" s="24" t="s">
        <v>895</v>
      </c>
      <c r="AL409" s="225" t="s">
        <v>848</v>
      </c>
      <c r="AM409" s="24" t="s">
        <v>885</v>
      </c>
      <c r="AP409" s="198"/>
      <c r="AQ409" s="198"/>
      <c r="AR409" s="198"/>
      <c r="AS409" s="198"/>
    </row>
    <row r="410" s="158" customFormat="1" ht="76" customHeight="1" spans="1:45">
      <c r="A410" s="24" t="s">
        <v>800</v>
      </c>
      <c r="B410" s="23" t="s">
        <v>801</v>
      </c>
      <c r="C410" s="24">
        <v>10190920054</v>
      </c>
      <c r="D410" s="24" t="s">
        <v>811</v>
      </c>
      <c r="E410" s="24" t="s">
        <v>896</v>
      </c>
      <c r="F410" s="24" t="s">
        <v>155</v>
      </c>
      <c r="G410" s="24" t="s">
        <v>178</v>
      </c>
      <c r="H410" s="23">
        <v>2019</v>
      </c>
      <c r="I410" s="24" t="s">
        <v>813</v>
      </c>
      <c r="J410" s="27" t="s">
        <v>814</v>
      </c>
      <c r="K410" s="23">
        <v>18091087668</v>
      </c>
      <c r="L410" s="181">
        <v>20</v>
      </c>
      <c r="M410" s="181"/>
      <c r="N410" s="181"/>
      <c r="O410" s="181"/>
      <c r="P410" s="181"/>
      <c r="Q410" s="181"/>
      <c r="R410" s="181"/>
      <c r="S410" s="90">
        <v>20</v>
      </c>
      <c r="T410" s="90"/>
      <c r="U410" s="90"/>
      <c r="V410" s="90"/>
      <c r="W410" s="90"/>
      <c r="X410" s="90"/>
      <c r="Y410" s="90"/>
      <c r="Z410" s="90"/>
      <c r="AA410" s="24" t="s">
        <v>135</v>
      </c>
      <c r="AB410" s="24" t="s">
        <v>116</v>
      </c>
      <c r="AC410" s="24" t="s">
        <v>136</v>
      </c>
      <c r="AD410" s="24" t="s">
        <v>136</v>
      </c>
      <c r="AE410" s="24" t="s">
        <v>136</v>
      </c>
      <c r="AF410" s="24" t="s">
        <v>136</v>
      </c>
      <c r="AG410" s="27">
        <v>19</v>
      </c>
      <c r="AH410" s="27">
        <v>47</v>
      </c>
      <c r="AI410" s="191">
        <v>109</v>
      </c>
      <c r="AJ410" s="191">
        <v>271</v>
      </c>
      <c r="AK410" s="24" t="s">
        <v>815</v>
      </c>
      <c r="AL410" s="24" t="s">
        <v>848</v>
      </c>
      <c r="AM410" s="24" t="s">
        <v>885</v>
      </c>
      <c r="AP410" s="198"/>
      <c r="AQ410" s="198"/>
      <c r="AR410" s="198"/>
      <c r="AS410" s="198"/>
    </row>
    <row r="411" s="158" customFormat="1" ht="76" customHeight="1" spans="1:45">
      <c r="A411" s="24" t="s">
        <v>800</v>
      </c>
      <c r="B411" s="23" t="s">
        <v>801</v>
      </c>
      <c r="C411" s="24">
        <v>10190920055</v>
      </c>
      <c r="D411" s="24" t="s">
        <v>811</v>
      </c>
      <c r="E411" s="24" t="s">
        <v>897</v>
      </c>
      <c r="F411" s="24" t="s">
        <v>155</v>
      </c>
      <c r="G411" s="24" t="s">
        <v>335</v>
      </c>
      <c r="H411" s="23">
        <v>2019</v>
      </c>
      <c r="I411" s="24" t="s">
        <v>813</v>
      </c>
      <c r="J411" s="27" t="s">
        <v>814</v>
      </c>
      <c r="K411" s="23">
        <v>18091087668</v>
      </c>
      <c r="L411" s="181">
        <v>20</v>
      </c>
      <c r="M411" s="181"/>
      <c r="N411" s="181"/>
      <c r="O411" s="181"/>
      <c r="P411" s="181"/>
      <c r="Q411" s="181"/>
      <c r="R411" s="181"/>
      <c r="S411" s="90">
        <v>20</v>
      </c>
      <c r="T411" s="90"/>
      <c r="U411" s="90"/>
      <c r="V411" s="90"/>
      <c r="W411" s="90"/>
      <c r="X411" s="90"/>
      <c r="Y411" s="90"/>
      <c r="Z411" s="90"/>
      <c r="AA411" s="24" t="s">
        <v>135</v>
      </c>
      <c r="AB411" s="24" t="s">
        <v>116</v>
      </c>
      <c r="AC411" s="24" t="s">
        <v>136</v>
      </c>
      <c r="AD411" s="24" t="s">
        <v>136</v>
      </c>
      <c r="AE411" s="24" t="s">
        <v>136</v>
      </c>
      <c r="AF411" s="24" t="s">
        <v>136</v>
      </c>
      <c r="AG411" s="27">
        <v>39</v>
      </c>
      <c r="AH411" s="27">
        <v>89</v>
      </c>
      <c r="AI411" s="27">
        <v>142</v>
      </c>
      <c r="AJ411" s="27">
        <v>381</v>
      </c>
      <c r="AK411" s="24" t="s">
        <v>815</v>
      </c>
      <c r="AL411" s="24" t="s">
        <v>848</v>
      </c>
      <c r="AM411" s="24" t="s">
        <v>885</v>
      </c>
      <c r="AP411" s="198"/>
      <c r="AQ411" s="198"/>
      <c r="AR411" s="198"/>
      <c r="AS411" s="198"/>
    </row>
    <row r="412" s="158" customFormat="1" ht="76" customHeight="1" spans="1:45">
      <c r="A412" s="24" t="s">
        <v>800</v>
      </c>
      <c r="B412" s="23" t="s">
        <v>801</v>
      </c>
      <c r="C412" s="24">
        <v>10190920056</v>
      </c>
      <c r="D412" s="24" t="s">
        <v>811</v>
      </c>
      <c r="E412" s="24" t="s">
        <v>898</v>
      </c>
      <c r="F412" s="24" t="s">
        <v>155</v>
      </c>
      <c r="G412" s="24" t="s">
        <v>899</v>
      </c>
      <c r="H412" s="23">
        <v>2019</v>
      </c>
      <c r="I412" s="24" t="s">
        <v>617</v>
      </c>
      <c r="J412" s="27" t="s">
        <v>620</v>
      </c>
      <c r="K412" s="23">
        <v>13909125390</v>
      </c>
      <c r="L412" s="181">
        <v>240</v>
      </c>
      <c r="M412" s="181"/>
      <c r="N412" s="181"/>
      <c r="O412" s="181"/>
      <c r="P412" s="181"/>
      <c r="Q412" s="181"/>
      <c r="R412" s="181"/>
      <c r="S412" s="90">
        <v>240</v>
      </c>
      <c r="T412" s="90"/>
      <c r="U412" s="90"/>
      <c r="V412" s="90"/>
      <c r="W412" s="90"/>
      <c r="X412" s="90"/>
      <c r="Y412" s="90"/>
      <c r="Z412" s="90"/>
      <c r="AA412" s="24" t="s">
        <v>135</v>
      </c>
      <c r="AB412" s="24" t="s">
        <v>116</v>
      </c>
      <c r="AC412" s="24" t="s">
        <v>136</v>
      </c>
      <c r="AD412" s="24" t="s">
        <v>136</v>
      </c>
      <c r="AE412" s="24" t="s">
        <v>136</v>
      </c>
      <c r="AF412" s="24" t="s">
        <v>136</v>
      </c>
      <c r="AG412" s="24">
        <v>63</v>
      </c>
      <c r="AH412" s="24">
        <v>142</v>
      </c>
      <c r="AI412" s="24">
        <v>316</v>
      </c>
      <c r="AJ412" s="24">
        <v>752</v>
      </c>
      <c r="AK412" s="24" t="s">
        <v>900</v>
      </c>
      <c r="AL412" s="24" t="s">
        <v>848</v>
      </c>
      <c r="AM412" s="24" t="s">
        <v>885</v>
      </c>
      <c r="AP412" s="198"/>
      <c r="AQ412" s="198"/>
      <c r="AR412" s="198"/>
      <c r="AS412" s="198"/>
    </row>
    <row r="413" s="158" customFormat="1" ht="76" customHeight="1" spans="1:45">
      <c r="A413" s="24" t="s">
        <v>800</v>
      </c>
      <c r="B413" s="23" t="s">
        <v>801</v>
      </c>
      <c r="C413" s="24">
        <v>10190920057</v>
      </c>
      <c r="D413" s="24" t="s">
        <v>811</v>
      </c>
      <c r="E413" s="24" t="s">
        <v>901</v>
      </c>
      <c r="F413" s="24" t="s">
        <v>155</v>
      </c>
      <c r="G413" s="24" t="s">
        <v>458</v>
      </c>
      <c r="H413" s="23">
        <v>2019</v>
      </c>
      <c r="I413" s="24" t="s">
        <v>495</v>
      </c>
      <c r="J413" s="27" t="s">
        <v>532</v>
      </c>
      <c r="K413" s="23">
        <v>13992231299</v>
      </c>
      <c r="L413" s="181">
        <v>15</v>
      </c>
      <c r="M413" s="181"/>
      <c r="N413" s="181"/>
      <c r="O413" s="181"/>
      <c r="P413" s="181"/>
      <c r="Q413" s="181"/>
      <c r="R413" s="181"/>
      <c r="S413" s="90">
        <v>15</v>
      </c>
      <c r="T413" s="90"/>
      <c r="U413" s="90"/>
      <c r="V413" s="90"/>
      <c r="W413" s="90"/>
      <c r="X413" s="90"/>
      <c r="Y413" s="90"/>
      <c r="Z413" s="90"/>
      <c r="AA413" s="24" t="s">
        <v>135</v>
      </c>
      <c r="AB413" s="24" t="s">
        <v>116</v>
      </c>
      <c r="AC413" s="24" t="s">
        <v>136</v>
      </c>
      <c r="AD413" s="24" t="s">
        <v>136</v>
      </c>
      <c r="AE413" s="24" t="s">
        <v>136</v>
      </c>
      <c r="AF413" s="24" t="s">
        <v>136</v>
      </c>
      <c r="AG413" s="24">
        <v>45</v>
      </c>
      <c r="AH413" s="24">
        <v>119</v>
      </c>
      <c r="AI413" s="24">
        <v>45</v>
      </c>
      <c r="AJ413" s="24">
        <v>119</v>
      </c>
      <c r="AK413" s="24" t="s">
        <v>900</v>
      </c>
      <c r="AL413" s="24" t="s">
        <v>848</v>
      </c>
      <c r="AM413" s="24" t="s">
        <v>885</v>
      </c>
      <c r="AP413" s="198"/>
      <c r="AQ413" s="198"/>
      <c r="AR413" s="198"/>
      <c r="AS413" s="198"/>
    </row>
    <row r="414" s="158" customFormat="1" ht="76" customHeight="1" spans="1:45">
      <c r="A414" s="24" t="s">
        <v>800</v>
      </c>
      <c r="B414" s="23" t="s">
        <v>801</v>
      </c>
      <c r="C414" s="24">
        <v>10190920058</v>
      </c>
      <c r="D414" s="24" t="s">
        <v>811</v>
      </c>
      <c r="E414" s="24" t="s">
        <v>902</v>
      </c>
      <c r="F414" s="24" t="s">
        <v>157</v>
      </c>
      <c r="G414" s="24" t="s">
        <v>903</v>
      </c>
      <c r="H414" s="23">
        <v>2019</v>
      </c>
      <c r="I414" s="24" t="s">
        <v>813</v>
      </c>
      <c r="J414" s="27" t="s">
        <v>814</v>
      </c>
      <c r="K414" s="23">
        <v>18091087668</v>
      </c>
      <c r="L414" s="181">
        <v>40</v>
      </c>
      <c r="M414" s="181"/>
      <c r="N414" s="181"/>
      <c r="O414" s="181"/>
      <c r="P414" s="181"/>
      <c r="Q414" s="181"/>
      <c r="R414" s="181"/>
      <c r="S414" s="90">
        <v>40</v>
      </c>
      <c r="T414" s="90"/>
      <c r="U414" s="90"/>
      <c r="V414" s="90"/>
      <c r="W414" s="90"/>
      <c r="X414" s="90"/>
      <c r="Y414" s="90"/>
      <c r="Z414" s="90"/>
      <c r="AA414" s="24" t="s">
        <v>135</v>
      </c>
      <c r="AB414" s="24" t="s">
        <v>116</v>
      </c>
      <c r="AC414" s="24" t="s">
        <v>136</v>
      </c>
      <c r="AD414" s="24" t="s">
        <v>136</v>
      </c>
      <c r="AE414" s="24" t="s">
        <v>136</v>
      </c>
      <c r="AF414" s="24" t="s">
        <v>136</v>
      </c>
      <c r="AG414" s="24">
        <v>161</v>
      </c>
      <c r="AH414" s="24">
        <v>394</v>
      </c>
      <c r="AI414" s="24">
        <v>268</v>
      </c>
      <c r="AJ414" s="27">
        <v>876</v>
      </c>
      <c r="AK414" s="24" t="s">
        <v>815</v>
      </c>
      <c r="AL414" s="24" t="s">
        <v>848</v>
      </c>
      <c r="AM414" s="24" t="s">
        <v>885</v>
      </c>
      <c r="AP414" s="198"/>
      <c r="AQ414" s="198"/>
      <c r="AR414" s="198"/>
      <c r="AS414" s="198"/>
    </row>
    <row r="415" s="158" customFormat="1" ht="76" customHeight="1" spans="1:45">
      <c r="A415" s="24" t="s">
        <v>800</v>
      </c>
      <c r="B415" s="23" t="s">
        <v>801</v>
      </c>
      <c r="C415" s="24">
        <v>10190920059</v>
      </c>
      <c r="D415" s="24" t="s">
        <v>811</v>
      </c>
      <c r="E415" s="24" t="s">
        <v>904</v>
      </c>
      <c r="F415" s="24" t="s">
        <v>157</v>
      </c>
      <c r="G415" s="24" t="s">
        <v>379</v>
      </c>
      <c r="H415" s="23">
        <v>2019</v>
      </c>
      <c r="I415" s="24" t="s">
        <v>617</v>
      </c>
      <c r="J415" s="27" t="s">
        <v>620</v>
      </c>
      <c r="K415" s="23">
        <v>13909125390</v>
      </c>
      <c r="L415" s="181">
        <v>80</v>
      </c>
      <c r="M415" s="181"/>
      <c r="N415" s="181"/>
      <c r="O415" s="181"/>
      <c r="P415" s="181"/>
      <c r="Q415" s="181"/>
      <c r="R415" s="181"/>
      <c r="S415" s="90">
        <v>80</v>
      </c>
      <c r="T415" s="90"/>
      <c r="U415" s="90"/>
      <c r="V415" s="90"/>
      <c r="W415" s="90"/>
      <c r="X415" s="90"/>
      <c r="Y415" s="90"/>
      <c r="Z415" s="90"/>
      <c r="AA415" s="24" t="s">
        <v>135</v>
      </c>
      <c r="AB415" s="24" t="s">
        <v>116</v>
      </c>
      <c r="AC415" s="24" t="s">
        <v>136</v>
      </c>
      <c r="AD415" s="24" t="s">
        <v>136</v>
      </c>
      <c r="AE415" s="24" t="s">
        <v>136</v>
      </c>
      <c r="AF415" s="24" t="s">
        <v>136</v>
      </c>
      <c r="AG415" s="24">
        <v>59</v>
      </c>
      <c r="AH415" s="24">
        <v>120</v>
      </c>
      <c r="AI415" s="24">
        <v>158</v>
      </c>
      <c r="AJ415" s="24">
        <v>437</v>
      </c>
      <c r="AK415" s="24" t="s">
        <v>815</v>
      </c>
      <c r="AL415" s="24" t="s">
        <v>848</v>
      </c>
      <c r="AM415" s="24" t="s">
        <v>885</v>
      </c>
      <c r="AP415" s="198"/>
      <c r="AQ415" s="198"/>
      <c r="AR415" s="198"/>
      <c r="AS415" s="198"/>
    </row>
    <row r="416" s="158" customFormat="1" ht="72" customHeight="1" spans="1:45">
      <c r="A416" s="24" t="s">
        <v>800</v>
      </c>
      <c r="B416" s="23" t="s">
        <v>905</v>
      </c>
      <c r="C416" s="24">
        <v>10190930001</v>
      </c>
      <c r="D416" s="24" t="s">
        <v>906</v>
      </c>
      <c r="E416" s="25" t="s">
        <v>907</v>
      </c>
      <c r="F416" s="225" t="s">
        <v>149</v>
      </c>
      <c r="G416" s="24" t="s">
        <v>362</v>
      </c>
      <c r="H416" s="23">
        <v>2019</v>
      </c>
      <c r="I416" s="24" t="s">
        <v>617</v>
      </c>
      <c r="J416" s="27" t="s">
        <v>620</v>
      </c>
      <c r="K416" s="23">
        <v>13909125390</v>
      </c>
      <c r="L416" s="181">
        <v>10</v>
      </c>
      <c r="M416" s="181"/>
      <c r="N416" s="181"/>
      <c r="O416" s="181"/>
      <c r="P416" s="181"/>
      <c r="Q416" s="181"/>
      <c r="R416" s="181"/>
      <c r="S416" s="90">
        <v>10</v>
      </c>
      <c r="T416" s="90"/>
      <c r="U416" s="90"/>
      <c r="V416" s="90"/>
      <c r="W416" s="90"/>
      <c r="X416" s="90"/>
      <c r="Y416" s="90"/>
      <c r="Z416" s="90"/>
      <c r="AA416" s="24" t="s">
        <v>135</v>
      </c>
      <c r="AB416" s="24" t="s">
        <v>116</v>
      </c>
      <c r="AC416" s="24" t="s">
        <v>136</v>
      </c>
      <c r="AD416" s="24" t="s">
        <v>136</v>
      </c>
      <c r="AE416" s="24" t="s">
        <v>136</v>
      </c>
      <c r="AF416" s="24" t="s">
        <v>136</v>
      </c>
      <c r="AG416" s="24">
        <v>67</v>
      </c>
      <c r="AH416" s="24">
        <v>128</v>
      </c>
      <c r="AI416" s="24">
        <v>127</v>
      </c>
      <c r="AJ416" s="24">
        <v>318</v>
      </c>
      <c r="AK416" s="225" t="s">
        <v>891</v>
      </c>
      <c r="AL416" s="225" t="s">
        <v>848</v>
      </c>
      <c r="AM416" s="24" t="s">
        <v>885</v>
      </c>
      <c r="AP416" s="198"/>
      <c r="AQ416" s="198"/>
      <c r="AR416" s="198"/>
      <c r="AS416" s="198"/>
    </row>
    <row r="417" s="158" customFormat="1" ht="124" customHeight="1" spans="1:45">
      <c r="A417" s="24" t="s">
        <v>908</v>
      </c>
      <c r="B417" s="23" t="s">
        <v>909</v>
      </c>
      <c r="C417" s="24">
        <v>10191010001</v>
      </c>
      <c r="D417" s="24" t="s">
        <v>910</v>
      </c>
      <c r="E417" s="24" t="s">
        <v>911</v>
      </c>
      <c r="F417" s="24" t="s">
        <v>685</v>
      </c>
      <c r="G417" s="24"/>
      <c r="H417" s="23">
        <v>2019</v>
      </c>
      <c r="I417" s="24" t="s">
        <v>912</v>
      </c>
      <c r="J417" s="24" t="s">
        <v>913</v>
      </c>
      <c r="K417" s="23">
        <v>15191234888</v>
      </c>
      <c r="L417" s="181">
        <v>2470</v>
      </c>
      <c r="M417" s="181"/>
      <c r="N417" s="181"/>
      <c r="O417" s="181"/>
      <c r="P417" s="181"/>
      <c r="Q417" s="181"/>
      <c r="R417" s="181"/>
      <c r="S417" s="90">
        <v>2470</v>
      </c>
      <c r="T417" s="90"/>
      <c r="U417" s="90"/>
      <c r="V417" s="90"/>
      <c r="W417" s="90"/>
      <c r="X417" s="90"/>
      <c r="Y417" s="90"/>
      <c r="Z417" s="90"/>
      <c r="AA417" s="24" t="s">
        <v>115</v>
      </c>
      <c r="AB417" s="24" t="s">
        <v>116</v>
      </c>
      <c r="AC417" s="24" t="s">
        <v>136</v>
      </c>
      <c r="AD417" s="24" t="s">
        <v>136</v>
      </c>
      <c r="AE417" s="24" t="s">
        <v>136</v>
      </c>
      <c r="AF417" s="24" t="s">
        <v>136</v>
      </c>
      <c r="AG417" s="24">
        <v>3399</v>
      </c>
      <c r="AH417" s="24">
        <v>6487</v>
      </c>
      <c r="AI417" s="24">
        <v>3399</v>
      </c>
      <c r="AJ417" s="24">
        <v>6487</v>
      </c>
      <c r="AK417" s="24" t="s">
        <v>914</v>
      </c>
      <c r="AL417" s="24" t="s">
        <v>915</v>
      </c>
      <c r="AM417" s="24"/>
      <c r="AP417" s="198"/>
      <c r="AQ417" s="198"/>
      <c r="AR417" s="198"/>
      <c r="AS417" s="198"/>
    </row>
    <row r="418" s="158" customFormat="1" ht="124" customHeight="1" spans="1:45">
      <c r="A418" s="24" t="s">
        <v>908</v>
      </c>
      <c r="B418" s="23" t="s">
        <v>916</v>
      </c>
      <c r="C418" s="24">
        <v>10191020001</v>
      </c>
      <c r="D418" s="24" t="s">
        <v>917</v>
      </c>
      <c r="E418" s="24" t="s">
        <v>918</v>
      </c>
      <c r="F418" s="24" t="s">
        <v>685</v>
      </c>
      <c r="G418" s="24"/>
      <c r="H418" s="23">
        <v>2019</v>
      </c>
      <c r="I418" s="24" t="s">
        <v>912</v>
      </c>
      <c r="J418" s="24" t="s">
        <v>913</v>
      </c>
      <c r="K418" s="23">
        <v>15191234888</v>
      </c>
      <c r="L418" s="181">
        <v>545</v>
      </c>
      <c r="M418" s="181"/>
      <c r="N418" s="181"/>
      <c r="O418" s="181"/>
      <c r="P418" s="181"/>
      <c r="Q418" s="181"/>
      <c r="R418" s="181"/>
      <c r="S418" s="90">
        <v>545</v>
      </c>
      <c r="T418" s="90"/>
      <c r="U418" s="90"/>
      <c r="V418" s="90"/>
      <c r="W418" s="90"/>
      <c r="X418" s="90"/>
      <c r="Y418" s="90"/>
      <c r="Z418" s="90"/>
      <c r="AA418" s="24" t="s">
        <v>115</v>
      </c>
      <c r="AB418" s="24" t="s">
        <v>116</v>
      </c>
      <c r="AC418" s="24" t="s">
        <v>136</v>
      </c>
      <c r="AD418" s="24" t="s">
        <v>136</v>
      </c>
      <c r="AE418" s="24" t="s">
        <v>136</v>
      </c>
      <c r="AF418" s="24" t="s">
        <v>136</v>
      </c>
      <c r="AG418" s="24">
        <v>603</v>
      </c>
      <c r="AH418" s="24">
        <v>640</v>
      </c>
      <c r="AI418" s="24">
        <v>603</v>
      </c>
      <c r="AJ418" s="24">
        <v>640</v>
      </c>
      <c r="AK418" s="24" t="s">
        <v>919</v>
      </c>
      <c r="AL418" s="24" t="s">
        <v>920</v>
      </c>
      <c r="AM418" s="24"/>
      <c r="AP418" s="198"/>
      <c r="AQ418" s="198"/>
      <c r="AR418" s="198"/>
      <c r="AS418" s="198"/>
    </row>
    <row r="419" s="161" customFormat="1" ht="105" customHeight="1" spans="1:39">
      <c r="A419" s="24" t="s">
        <v>908</v>
      </c>
      <c r="B419" s="23" t="s">
        <v>921</v>
      </c>
      <c r="C419" s="24">
        <v>10191030001</v>
      </c>
      <c r="D419" s="24" t="s">
        <v>922</v>
      </c>
      <c r="E419" s="24" t="s">
        <v>923</v>
      </c>
      <c r="F419" s="24" t="s">
        <v>685</v>
      </c>
      <c r="G419" s="24"/>
      <c r="H419" s="23">
        <v>2019</v>
      </c>
      <c r="I419" s="24" t="s">
        <v>696</v>
      </c>
      <c r="J419" s="24" t="s">
        <v>924</v>
      </c>
      <c r="K419" s="23" t="s">
        <v>925</v>
      </c>
      <c r="L419" s="181">
        <v>2033</v>
      </c>
      <c r="M419" s="181"/>
      <c r="N419" s="181"/>
      <c r="O419" s="181"/>
      <c r="P419" s="181"/>
      <c r="Q419" s="181"/>
      <c r="R419" s="181"/>
      <c r="S419" s="90">
        <v>2033</v>
      </c>
      <c r="T419" s="90"/>
      <c r="U419" s="90"/>
      <c r="V419" s="90"/>
      <c r="W419" s="90"/>
      <c r="X419" s="90"/>
      <c r="Y419" s="90"/>
      <c r="Z419" s="90"/>
      <c r="AA419" s="24" t="s">
        <v>135</v>
      </c>
      <c r="AB419" s="24" t="s">
        <v>116</v>
      </c>
      <c r="AC419" s="24" t="s">
        <v>136</v>
      </c>
      <c r="AD419" s="24" t="s">
        <v>136</v>
      </c>
      <c r="AE419" s="24" t="s">
        <v>136</v>
      </c>
      <c r="AF419" s="24" t="s">
        <v>136</v>
      </c>
      <c r="AG419" s="24"/>
      <c r="AH419" s="24">
        <v>2204</v>
      </c>
      <c r="AI419" s="24"/>
      <c r="AJ419" s="24">
        <v>11742</v>
      </c>
      <c r="AK419" s="24" t="s">
        <v>147</v>
      </c>
      <c r="AL419" s="24" t="s">
        <v>147</v>
      </c>
      <c r="AM419" s="24"/>
    </row>
    <row r="420" s="161" customFormat="1" ht="105" customHeight="1" spans="1:39">
      <c r="A420" s="24" t="s">
        <v>908</v>
      </c>
      <c r="B420" s="23" t="s">
        <v>921</v>
      </c>
      <c r="C420" s="24">
        <v>10191030002</v>
      </c>
      <c r="D420" s="24" t="s">
        <v>926</v>
      </c>
      <c r="E420" s="24" t="s">
        <v>927</v>
      </c>
      <c r="F420" s="24" t="s">
        <v>685</v>
      </c>
      <c r="G420" s="24"/>
      <c r="H420" s="23">
        <v>2019</v>
      </c>
      <c r="I420" s="24" t="s">
        <v>696</v>
      </c>
      <c r="J420" s="24" t="s">
        <v>924</v>
      </c>
      <c r="K420" s="23" t="s">
        <v>925</v>
      </c>
      <c r="L420" s="181">
        <v>11</v>
      </c>
      <c r="M420" s="181"/>
      <c r="N420" s="181"/>
      <c r="O420" s="181"/>
      <c r="P420" s="181"/>
      <c r="Q420" s="181"/>
      <c r="R420" s="181"/>
      <c r="S420" s="90">
        <v>11</v>
      </c>
      <c r="T420" s="90"/>
      <c r="U420" s="90"/>
      <c r="V420" s="90"/>
      <c r="W420" s="90"/>
      <c r="X420" s="90"/>
      <c r="Y420" s="90"/>
      <c r="Z420" s="90"/>
      <c r="AA420" s="24" t="s">
        <v>115</v>
      </c>
      <c r="AB420" s="24" t="s">
        <v>116</v>
      </c>
      <c r="AC420" s="24" t="s">
        <v>136</v>
      </c>
      <c r="AD420" s="24" t="s">
        <v>136</v>
      </c>
      <c r="AE420" s="24" t="s">
        <v>136</v>
      </c>
      <c r="AF420" s="24" t="s">
        <v>136</v>
      </c>
      <c r="AG420" s="24"/>
      <c r="AH420" s="24">
        <v>515</v>
      </c>
      <c r="AI420" s="24"/>
      <c r="AJ420" s="24">
        <v>2204</v>
      </c>
      <c r="AK420" s="24" t="s">
        <v>147</v>
      </c>
      <c r="AL420" s="24" t="s">
        <v>147</v>
      </c>
      <c r="AM420" s="24"/>
    </row>
    <row r="421" s="158" customFormat="1" ht="261" customHeight="1" spans="1:45">
      <c r="A421" s="24" t="s">
        <v>908</v>
      </c>
      <c r="B421" s="23" t="s">
        <v>928</v>
      </c>
      <c r="C421" s="24">
        <v>10191030001</v>
      </c>
      <c r="D421" s="24" t="s">
        <v>929</v>
      </c>
      <c r="E421" s="24" t="s">
        <v>930</v>
      </c>
      <c r="F421" s="24" t="s">
        <v>685</v>
      </c>
      <c r="G421" s="24"/>
      <c r="H421" s="23">
        <v>2019</v>
      </c>
      <c r="I421" s="24" t="s">
        <v>912</v>
      </c>
      <c r="J421" s="24" t="s">
        <v>913</v>
      </c>
      <c r="K421" s="23">
        <v>15191234888</v>
      </c>
      <c r="L421" s="181">
        <v>500</v>
      </c>
      <c r="M421" s="181"/>
      <c r="N421" s="181"/>
      <c r="O421" s="181"/>
      <c r="P421" s="181"/>
      <c r="Q421" s="181"/>
      <c r="R421" s="181"/>
      <c r="S421" s="90">
        <v>500</v>
      </c>
      <c r="T421" s="90"/>
      <c r="U421" s="90"/>
      <c r="V421" s="90"/>
      <c r="W421" s="90"/>
      <c r="X421" s="90"/>
      <c r="Y421" s="90"/>
      <c r="Z421" s="90"/>
      <c r="AA421" s="24" t="s">
        <v>115</v>
      </c>
      <c r="AB421" s="24" t="s">
        <v>116</v>
      </c>
      <c r="AC421" s="24" t="s">
        <v>136</v>
      </c>
      <c r="AD421" s="24" t="s">
        <v>136</v>
      </c>
      <c r="AE421" s="24" t="s">
        <v>136</v>
      </c>
      <c r="AF421" s="24" t="s">
        <v>136</v>
      </c>
      <c r="AG421" s="24">
        <v>2500</v>
      </c>
      <c r="AH421" s="24">
        <v>4300</v>
      </c>
      <c r="AI421" s="24">
        <v>2500</v>
      </c>
      <c r="AJ421" s="24">
        <v>4300</v>
      </c>
      <c r="AK421" s="24" t="s">
        <v>931</v>
      </c>
      <c r="AL421" s="24" t="s">
        <v>932</v>
      </c>
      <c r="AM421" s="24"/>
      <c r="AP421" s="198"/>
      <c r="AQ421" s="198"/>
      <c r="AR421" s="198"/>
      <c r="AS421" s="198"/>
    </row>
    <row r="422" s="158" customFormat="1" ht="105" customHeight="1" spans="1:45">
      <c r="A422" s="24" t="s">
        <v>933</v>
      </c>
      <c r="B422" s="23" t="s">
        <v>934</v>
      </c>
      <c r="C422" s="92">
        <v>10191110001</v>
      </c>
      <c r="D422" s="24" t="s">
        <v>935</v>
      </c>
      <c r="E422" s="24" t="s">
        <v>936</v>
      </c>
      <c r="F422" s="33" t="s">
        <v>143</v>
      </c>
      <c r="G422" s="24" t="s">
        <v>837</v>
      </c>
      <c r="H422" s="23">
        <v>2019</v>
      </c>
      <c r="I422" s="24" t="s">
        <v>937</v>
      </c>
      <c r="J422" s="24" t="s">
        <v>453</v>
      </c>
      <c r="K422" s="23">
        <v>15319685992</v>
      </c>
      <c r="L422" s="181">
        <v>80</v>
      </c>
      <c r="M422" s="181"/>
      <c r="N422" s="181"/>
      <c r="O422" s="181"/>
      <c r="P422" s="181"/>
      <c r="Q422" s="181"/>
      <c r="R422" s="181">
        <v>80</v>
      </c>
      <c r="S422" s="90"/>
      <c r="T422" s="90"/>
      <c r="U422" s="90"/>
      <c r="V422" s="90"/>
      <c r="W422" s="90"/>
      <c r="X422" s="90"/>
      <c r="Y422" s="90"/>
      <c r="Z422" s="90"/>
      <c r="AA422" s="24" t="s">
        <v>135</v>
      </c>
      <c r="AB422" s="24" t="s">
        <v>116</v>
      </c>
      <c r="AC422" s="24" t="s">
        <v>116</v>
      </c>
      <c r="AD422" s="24" t="s">
        <v>136</v>
      </c>
      <c r="AE422" s="24" t="s">
        <v>136</v>
      </c>
      <c r="AF422" s="24" t="s">
        <v>136</v>
      </c>
      <c r="AG422" s="92">
        <v>73</v>
      </c>
      <c r="AH422" s="92">
        <v>142</v>
      </c>
      <c r="AI422" s="92">
        <v>300</v>
      </c>
      <c r="AJ422" s="232">
        <v>821</v>
      </c>
      <c r="AK422" s="24" t="s">
        <v>877</v>
      </c>
      <c r="AL422" s="24" t="s">
        <v>877</v>
      </c>
      <c r="AM422" s="24"/>
      <c r="AP422" s="198"/>
      <c r="AQ422" s="198"/>
      <c r="AR422" s="198"/>
      <c r="AS422" s="198"/>
    </row>
    <row r="423" s="158" customFormat="1" ht="106" customHeight="1" spans="1:45">
      <c r="A423" s="24" t="s">
        <v>933</v>
      </c>
      <c r="B423" s="23" t="s">
        <v>934</v>
      </c>
      <c r="C423" s="92">
        <v>10191110002</v>
      </c>
      <c r="D423" s="24" t="s">
        <v>935</v>
      </c>
      <c r="E423" s="24" t="s">
        <v>938</v>
      </c>
      <c r="F423" s="33" t="s">
        <v>143</v>
      </c>
      <c r="G423" s="24" t="s">
        <v>837</v>
      </c>
      <c r="H423" s="24" t="s">
        <v>159</v>
      </c>
      <c r="I423" s="24" t="s">
        <v>937</v>
      </c>
      <c r="J423" s="27" t="s">
        <v>939</v>
      </c>
      <c r="K423" s="23">
        <v>18098055867</v>
      </c>
      <c r="L423" s="181">
        <v>5.4</v>
      </c>
      <c r="M423" s="181"/>
      <c r="N423" s="181"/>
      <c r="O423" s="181"/>
      <c r="P423" s="181"/>
      <c r="Q423" s="181"/>
      <c r="R423" s="181">
        <v>5.4</v>
      </c>
      <c r="S423" s="90"/>
      <c r="T423" s="90"/>
      <c r="U423" s="90"/>
      <c r="V423" s="90"/>
      <c r="W423" s="90"/>
      <c r="X423" s="90"/>
      <c r="Y423" s="90"/>
      <c r="Z423" s="90"/>
      <c r="AA423" s="24" t="s">
        <v>135</v>
      </c>
      <c r="AB423" s="24" t="s">
        <v>116</v>
      </c>
      <c r="AC423" s="24" t="s">
        <v>116</v>
      </c>
      <c r="AD423" s="24" t="s">
        <v>136</v>
      </c>
      <c r="AE423" s="24" t="s">
        <v>136</v>
      </c>
      <c r="AF423" s="24" t="s">
        <v>136</v>
      </c>
      <c r="AG423" s="92">
        <v>73</v>
      </c>
      <c r="AH423" s="92">
        <v>142</v>
      </c>
      <c r="AI423" s="92">
        <v>300</v>
      </c>
      <c r="AJ423" s="232">
        <v>821</v>
      </c>
      <c r="AK423" s="24" t="s">
        <v>877</v>
      </c>
      <c r="AL423" s="24" t="s">
        <v>877</v>
      </c>
      <c r="AM423" s="24"/>
      <c r="AP423" s="198"/>
      <c r="AQ423" s="198"/>
      <c r="AR423" s="198"/>
      <c r="AS423" s="198"/>
    </row>
    <row r="424" s="158" customFormat="1" ht="106" customHeight="1" spans="1:45">
      <c r="A424" s="24" t="s">
        <v>933</v>
      </c>
      <c r="B424" s="23" t="s">
        <v>934</v>
      </c>
      <c r="C424" s="92">
        <v>10191110003</v>
      </c>
      <c r="D424" s="24" t="s">
        <v>935</v>
      </c>
      <c r="E424" s="24" t="s">
        <v>940</v>
      </c>
      <c r="F424" s="33" t="s">
        <v>143</v>
      </c>
      <c r="G424" s="24" t="s">
        <v>837</v>
      </c>
      <c r="H424" s="24" t="s">
        <v>159</v>
      </c>
      <c r="I424" s="24" t="s">
        <v>937</v>
      </c>
      <c r="J424" s="27" t="s">
        <v>939</v>
      </c>
      <c r="K424" s="23">
        <v>18098055867</v>
      </c>
      <c r="L424" s="181">
        <v>5</v>
      </c>
      <c r="M424" s="181"/>
      <c r="N424" s="181"/>
      <c r="O424" s="181"/>
      <c r="P424" s="181"/>
      <c r="Q424" s="181"/>
      <c r="R424" s="181">
        <v>5</v>
      </c>
      <c r="S424" s="90"/>
      <c r="T424" s="90"/>
      <c r="U424" s="90"/>
      <c r="V424" s="90"/>
      <c r="W424" s="90"/>
      <c r="X424" s="90"/>
      <c r="Y424" s="90"/>
      <c r="Z424" s="90"/>
      <c r="AA424" s="24" t="s">
        <v>135</v>
      </c>
      <c r="AB424" s="24" t="s">
        <v>116</v>
      </c>
      <c r="AC424" s="24" t="s">
        <v>116</v>
      </c>
      <c r="AD424" s="24" t="s">
        <v>136</v>
      </c>
      <c r="AE424" s="24" t="s">
        <v>136</v>
      </c>
      <c r="AF424" s="24" t="s">
        <v>136</v>
      </c>
      <c r="AG424" s="92">
        <v>73</v>
      </c>
      <c r="AH424" s="92">
        <v>142</v>
      </c>
      <c r="AI424" s="92">
        <v>300</v>
      </c>
      <c r="AJ424" s="232">
        <v>821</v>
      </c>
      <c r="AK424" s="24" t="s">
        <v>877</v>
      </c>
      <c r="AL424" s="24" t="s">
        <v>877</v>
      </c>
      <c r="AM424" s="24"/>
      <c r="AP424" s="198"/>
      <c r="AQ424" s="198"/>
      <c r="AR424" s="198"/>
      <c r="AS424" s="198"/>
    </row>
    <row r="425" s="158" customFormat="1" ht="106" customHeight="1" spans="1:45">
      <c r="A425" s="24" t="s">
        <v>933</v>
      </c>
      <c r="B425" s="23" t="s">
        <v>934</v>
      </c>
      <c r="C425" s="92">
        <v>10191110004</v>
      </c>
      <c r="D425" s="24" t="s">
        <v>935</v>
      </c>
      <c r="E425" s="24" t="s">
        <v>941</v>
      </c>
      <c r="F425" s="33" t="s">
        <v>143</v>
      </c>
      <c r="G425" s="24" t="s">
        <v>415</v>
      </c>
      <c r="H425" s="23">
        <v>2019</v>
      </c>
      <c r="I425" s="24" t="s">
        <v>937</v>
      </c>
      <c r="J425" s="24" t="s">
        <v>416</v>
      </c>
      <c r="K425" s="23">
        <v>15332634888</v>
      </c>
      <c r="L425" s="181">
        <v>200</v>
      </c>
      <c r="M425" s="181">
        <v>100</v>
      </c>
      <c r="N425" s="181"/>
      <c r="O425" s="181">
        <v>100</v>
      </c>
      <c r="P425" s="181"/>
      <c r="Q425" s="181"/>
      <c r="R425" s="181">
        <v>100</v>
      </c>
      <c r="S425" s="90"/>
      <c r="T425" s="90"/>
      <c r="U425" s="90"/>
      <c r="V425" s="90"/>
      <c r="W425" s="90"/>
      <c r="X425" s="90"/>
      <c r="Y425" s="90"/>
      <c r="Z425" s="90"/>
      <c r="AA425" s="24" t="s">
        <v>135</v>
      </c>
      <c r="AB425" s="24" t="s">
        <v>116</v>
      </c>
      <c r="AC425" s="24" t="s">
        <v>116</v>
      </c>
      <c r="AD425" s="24" t="s">
        <v>136</v>
      </c>
      <c r="AE425" s="24" t="s">
        <v>136</v>
      </c>
      <c r="AF425" s="24" t="s">
        <v>136</v>
      </c>
      <c r="AG425" s="92">
        <v>70</v>
      </c>
      <c r="AH425" s="92">
        <v>127</v>
      </c>
      <c r="AI425" s="92">
        <v>369</v>
      </c>
      <c r="AJ425" s="232">
        <v>1039</v>
      </c>
      <c r="AK425" s="24" t="s">
        <v>877</v>
      </c>
      <c r="AL425" s="24" t="s">
        <v>877</v>
      </c>
      <c r="AM425" s="24"/>
      <c r="AP425" s="198"/>
      <c r="AQ425" s="198"/>
      <c r="AR425" s="198"/>
      <c r="AS425" s="198"/>
    </row>
    <row r="426" s="158" customFormat="1" ht="106" customHeight="1" spans="1:45">
      <c r="A426" s="24" t="s">
        <v>933</v>
      </c>
      <c r="B426" s="23" t="s">
        <v>934</v>
      </c>
      <c r="C426" s="92">
        <v>10191110005</v>
      </c>
      <c r="D426" s="24" t="s">
        <v>935</v>
      </c>
      <c r="E426" s="24" t="s">
        <v>942</v>
      </c>
      <c r="F426" s="33" t="s">
        <v>143</v>
      </c>
      <c r="G426" s="24" t="s">
        <v>415</v>
      </c>
      <c r="H426" s="24" t="s">
        <v>159</v>
      </c>
      <c r="I426" s="24" t="s">
        <v>937</v>
      </c>
      <c r="J426" s="27" t="s">
        <v>939</v>
      </c>
      <c r="K426" s="23">
        <v>18098055867</v>
      </c>
      <c r="L426" s="181">
        <v>0.91</v>
      </c>
      <c r="M426" s="181"/>
      <c r="N426" s="181"/>
      <c r="O426" s="181"/>
      <c r="P426" s="181"/>
      <c r="Q426" s="181"/>
      <c r="R426" s="181">
        <v>0.91</v>
      </c>
      <c r="S426" s="90"/>
      <c r="T426" s="90"/>
      <c r="U426" s="90"/>
      <c r="V426" s="90"/>
      <c r="W426" s="90"/>
      <c r="X426" s="90"/>
      <c r="Y426" s="90"/>
      <c r="Z426" s="90"/>
      <c r="AA426" s="24" t="s">
        <v>135</v>
      </c>
      <c r="AB426" s="24" t="s">
        <v>116</v>
      </c>
      <c r="AC426" s="24" t="s">
        <v>116</v>
      </c>
      <c r="AD426" s="24" t="s">
        <v>136</v>
      </c>
      <c r="AE426" s="24" t="s">
        <v>136</v>
      </c>
      <c r="AF426" s="24" t="s">
        <v>136</v>
      </c>
      <c r="AG426" s="92">
        <v>70</v>
      </c>
      <c r="AH426" s="92">
        <v>127</v>
      </c>
      <c r="AI426" s="92">
        <v>369</v>
      </c>
      <c r="AJ426" s="232">
        <v>1039</v>
      </c>
      <c r="AK426" s="24" t="s">
        <v>877</v>
      </c>
      <c r="AL426" s="24" t="s">
        <v>877</v>
      </c>
      <c r="AM426" s="24"/>
      <c r="AP426" s="198"/>
      <c r="AQ426" s="198"/>
      <c r="AR426" s="198"/>
      <c r="AS426" s="198"/>
    </row>
    <row r="427" s="158" customFormat="1" ht="106" customHeight="1" spans="1:45">
      <c r="A427" s="24" t="s">
        <v>933</v>
      </c>
      <c r="B427" s="23" t="s">
        <v>934</v>
      </c>
      <c r="C427" s="92">
        <v>10191110006</v>
      </c>
      <c r="D427" s="24" t="s">
        <v>935</v>
      </c>
      <c r="E427" s="24" t="s">
        <v>943</v>
      </c>
      <c r="F427" s="33" t="s">
        <v>143</v>
      </c>
      <c r="G427" s="24" t="s">
        <v>415</v>
      </c>
      <c r="H427" s="24" t="s">
        <v>159</v>
      </c>
      <c r="I427" s="24" t="s">
        <v>937</v>
      </c>
      <c r="J427" s="27" t="s">
        <v>939</v>
      </c>
      <c r="K427" s="23">
        <v>18098055867</v>
      </c>
      <c r="L427" s="181">
        <v>35</v>
      </c>
      <c r="M427" s="181"/>
      <c r="N427" s="181"/>
      <c r="O427" s="181"/>
      <c r="P427" s="181"/>
      <c r="Q427" s="181"/>
      <c r="R427" s="181">
        <v>35</v>
      </c>
      <c r="S427" s="90"/>
      <c r="T427" s="90"/>
      <c r="U427" s="90"/>
      <c r="V427" s="90"/>
      <c r="W427" s="90"/>
      <c r="X427" s="90"/>
      <c r="Y427" s="90"/>
      <c r="Z427" s="90"/>
      <c r="AA427" s="24" t="s">
        <v>135</v>
      </c>
      <c r="AB427" s="24" t="s">
        <v>116</v>
      </c>
      <c r="AC427" s="24" t="s">
        <v>116</v>
      </c>
      <c r="AD427" s="24" t="s">
        <v>136</v>
      </c>
      <c r="AE427" s="24" t="s">
        <v>136</v>
      </c>
      <c r="AF427" s="24" t="s">
        <v>136</v>
      </c>
      <c r="AG427" s="92">
        <v>70</v>
      </c>
      <c r="AH427" s="92">
        <v>127</v>
      </c>
      <c r="AI427" s="92">
        <v>369</v>
      </c>
      <c r="AJ427" s="232">
        <v>1039</v>
      </c>
      <c r="AK427" s="24" t="s">
        <v>877</v>
      </c>
      <c r="AL427" s="24" t="s">
        <v>877</v>
      </c>
      <c r="AM427" s="24"/>
      <c r="AP427" s="198"/>
      <c r="AQ427" s="198"/>
      <c r="AR427" s="198"/>
      <c r="AS427" s="198"/>
    </row>
    <row r="428" s="158" customFormat="1" ht="106" customHeight="1" spans="1:45">
      <c r="A428" s="24" t="s">
        <v>933</v>
      </c>
      <c r="B428" s="23" t="s">
        <v>934</v>
      </c>
      <c r="C428" s="92">
        <v>10191110007</v>
      </c>
      <c r="D428" s="24" t="s">
        <v>935</v>
      </c>
      <c r="E428" s="24" t="s">
        <v>944</v>
      </c>
      <c r="F428" s="33" t="s">
        <v>143</v>
      </c>
      <c r="G428" s="24" t="s">
        <v>367</v>
      </c>
      <c r="H428" s="24" t="s">
        <v>159</v>
      </c>
      <c r="I428" s="24" t="s">
        <v>937</v>
      </c>
      <c r="J428" s="27" t="s">
        <v>939</v>
      </c>
      <c r="K428" s="23">
        <v>18098055867</v>
      </c>
      <c r="L428" s="228">
        <v>6</v>
      </c>
      <c r="M428" s="181"/>
      <c r="N428" s="181"/>
      <c r="O428" s="181"/>
      <c r="P428" s="181"/>
      <c r="Q428" s="181"/>
      <c r="R428" s="228">
        <v>6</v>
      </c>
      <c r="S428" s="230"/>
      <c r="T428" s="90"/>
      <c r="U428" s="90"/>
      <c r="V428" s="90"/>
      <c r="W428" s="90"/>
      <c r="X428" s="90"/>
      <c r="Y428" s="90"/>
      <c r="Z428" s="90"/>
      <c r="AA428" s="24" t="s">
        <v>135</v>
      </c>
      <c r="AB428" s="24" t="s">
        <v>116</v>
      </c>
      <c r="AC428" s="24" t="s">
        <v>116</v>
      </c>
      <c r="AD428" s="24" t="s">
        <v>136</v>
      </c>
      <c r="AE428" s="24" t="s">
        <v>136</v>
      </c>
      <c r="AF428" s="24" t="s">
        <v>136</v>
      </c>
      <c r="AG428" s="92">
        <v>86</v>
      </c>
      <c r="AH428" s="92">
        <v>172</v>
      </c>
      <c r="AI428" s="92">
        <v>410</v>
      </c>
      <c r="AJ428" s="92">
        <v>1180</v>
      </c>
      <c r="AK428" s="24" t="s">
        <v>877</v>
      </c>
      <c r="AL428" s="24" t="s">
        <v>877</v>
      </c>
      <c r="AM428" s="24"/>
      <c r="AP428" s="198"/>
      <c r="AQ428" s="198"/>
      <c r="AR428" s="198"/>
      <c r="AS428" s="198"/>
    </row>
    <row r="429" s="158" customFormat="1" ht="106" customHeight="1" spans="1:45">
      <c r="A429" s="24" t="s">
        <v>933</v>
      </c>
      <c r="B429" s="23" t="s">
        <v>934</v>
      </c>
      <c r="C429" s="92">
        <v>10191110008</v>
      </c>
      <c r="D429" s="24" t="s">
        <v>935</v>
      </c>
      <c r="E429" s="24" t="s">
        <v>945</v>
      </c>
      <c r="F429" s="33" t="s">
        <v>143</v>
      </c>
      <c r="G429" s="24" t="s">
        <v>367</v>
      </c>
      <c r="H429" s="24" t="s">
        <v>159</v>
      </c>
      <c r="I429" s="24" t="s">
        <v>937</v>
      </c>
      <c r="J429" s="27" t="s">
        <v>939</v>
      </c>
      <c r="K429" s="23">
        <v>18098055867</v>
      </c>
      <c r="L429" s="228">
        <v>3.32</v>
      </c>
      <c r="M429" s="181"/>
      <c r="N429" s="181"/>
      <c r="O429" s="181"/>
      <c r="P429" s="181"/>
      <c r="Q429" s="181"/>
      <c r="R429" s="228">
        <v>3.32</v>
      </c>
      <c r="S429" s="230"/>
      <c r="T429" s="90"/>
      <c r="U429" s="90"/>
      <c r="V429" s="90"/>
      <c r="W429" s="90"/>
      <c r="X429" s="90"/>
      <c r="Y429" s="90"/>
      <c r="Z429" s="90"/>
      <c r="AA429" s="24" t="s">
        <v>135</v>
      </c>
      <c r="AB429" s="24" t="s">
        <v>116</v>
      </c>
      <c r="AC429" s="24" t="s">
        <v>116</v>
      </c>
      <c r="AD429" s="24" t="s">
        <v>136</v>
      </c>
      <c r="AE429" s="24" t="s">
        <v>136</v>
      </c>
      <c r="AF429" s="24" t="s">
        <v>136</v>
      </c>
      <c r="AG429" s="92">
        <v>86</v>
      </c>
      <c r="AH429" s="92">
        <v>172</v>
      </c>
      <c r="AI429" s="92">
        <v>410</v>
      </c>
      <c r="AJ429" s="92">
        <v>1180</v>
      </c>
      <c r="AK429" s="24" t="s">
        <v>877</v>
      </c>
      <c r="AL429" s="24" t="s">
        <v>877</v>
      </c>
      <c r="AM429" s="24"/>
      <c r="AP429" s="198"/>
      <c r="AQ429" s="198"/>
      <c r="AR429" s="198"/>
      <c r="AS429" s="198"/>
    </row>
    <row r="430" s="158" customFormat="1" ht="106" customHeight="1" spans="1:45">
      <c r="A430" s="24" t="s">
        <v>933</v>
      </c>
      <c r="B430" s="23" t="s">
        <v>934</v>
      </c>
      <c r="C430" s="92">
        <v>10191110009</v>
      </c>
      <c r="D430" s="24" t="s">
        <v>935</v>
      </c>
      <c r="E430" s="24" t="s">
        <v>946</v>
      </c>
      <c r="F430" s="33" t="s">
        <v>143</v>
      </c>
      <c r="G430" s="24" t="s">
        <v>616</v>
      </c>
      <c r="H430" s="24" t="s">
        <v>159</v>
      </c>
      <c r="I430" s="24" t="s">
        <v>937</v>
      </c>
      <c r="J430" s="27" t="s">
        <v>939</v>
      </c>
      <c r="K430" s="23">
        <v>18098055867</v>
      </c>
      <c r="L430" s="228">
        <v>4.12</v>
      </c>
      <c r="M430" s="181"/>
      <c r="N430" s="181"/>
      <c r="O430" s="181"/>
      <c r="P430" s="181"/>
      <c r="Q430" s="181"/>
      <c r="R430" s="228">
        <v>4.12</v>
      </c>
      <c r="S430" s="230"/>
      <c r="T430" s="90"/>
      <c r="U430" s="90"/>
      <c r="V430" s="90"/>
      <c r="W430" s="90"/>
      <c r="X430" s="90"/>
      <c r="Y430" s="90"/>
      <c r="Z430" s="90"/>
      <c r="AA430" s="24" t="s">
        <v>135</v>
      </c>
      <c r="AB430" s="24" t="s">
        <v>116</v>
      </c>
      <c r="AC430" s="24" t="s">
        <v>116</v>
      </c>
      <c r="AD430" s="24" t="s">
        <v>136</v>
      </c>
      <c r="AE430" s="24" t="s">
        <v>136</v>
      </c>
      <c r="AF430" s="24" t="s">
        <v>136</v>
      </c>
      <c r="AG430" s="233">
        <v>50</v>
      </c>
      <c r="AH430" s="233">
        <v>84</v>
      </c>
      <c r="AI430" s="92">
        <v>232</v>
      </c>
      <c r="AJ430" s="92">
        <v>685</v>
      </c>
      <c r="AK430" s="24" t="s">
        <v>877</v>
      </c>
      <c r="AL430" s="24" t="s">
        <v>877</v>
      </c>
      <c r="AM430" s="24"/>
      <c r="AP430" s="198"/>
      <c r="AQ430" s="198"/>
      <c r="AR430" s="198"/>
      <c r="AS430" s="198"/>
    </row>
    <row r="431" s="158" customFormat="1" ht="106" customHeight="1" spans="1:45">
      <c r="A431" s="24" t="s">
        <v>933</v>
      </c>
      <c r="B431" s="23" t="s">
        <v>934</v>
      </c>
      <c r="C431" s="92">
        <v>10191110010</v>
      </c>
      <c r="D431" s="24" t="s">
        <v>935</v>
      </c>
      <c r="E431" s="24" t="s">
        <v>947</v>
      </c>
      <c r="F431" s="33" t="s">
        <v>143</v>
      </c>
      <c r="G431" s="24" t="s">
        <v>371</v>
      </c>
      <c r="H431" s="24" t="s">
        <v>159</v>
      </c>
      <c r="I431" s="24" t="s">
        <v>937</v>
      </c>
      <c r="J431" s="27" t="s">
        <v>939</v>
      </c>
      <c r="K431" s="23">
        <v>18098055867</v>
      </c>
      <c r="L431" s="228">
        <v>2.57</v>
      </c>
      <c r="M431" s="181"/>
      <c r="N431" s="181"/>
      <c r="O431" s="181"/>
      <c r="P431" s="181"/>
      <c r="Q431" s="181"/>
      <c r="R431" s="228">
        <v>2.57</v>
      </c>
      <c r="S431" s="230"/>
      <c r="T431" s="90"/>
      <c r="U431" s="90"/>
      <c r="V431" s="90"/>
      <c r="W431" s="90"/>
      <c r="X431" s="90"/>
      <c r="Y431" s="90"/>
      <c r="Z431" s="90"/>
      <c r="AA431" s="24" t="s">
        <v>135</v>
      </c>
      <c r="AB431" s="24" t="s">
        <v>116</v>
      </c>
      <c r="AC431" s="24" t="s">
        <v>116</v>
      </c>
      <c r="AD431" s="24" t="s">
        <v>136</v>
      </c>
      <c r="AE431" s="24" t="s">
        <v>136</v>
      </c>
      <c r="AF431" s="24" t="s">
        <v>136</v>
      </c>
      <c r="AG431" s="92">
        <v>49</v>
      </c>
      <c r="AH431" s="92">
        <v>88</v>
      </c>
      <c r="AI431" s="92">
        <v>192</v>
      </c>
      <c r="AJ431" s="92">
        <v>579</v>
      </c>
      <c r="AK431" s="24" t="s">
        <v>877</v>
      </c>
      <c r="AL431" s="24" t="s">
        <v>877</v>
      </c>
      <c r="AM431" s="24"/>
      <c r="AP431" s="198"/>
      <c r="AQ431" s="198"/>
      <c r="AR431" s="198"/>
      <c r="AS431" s="198"/>
    </row>
    <row r="432" s="158" customFormat="1" ht="106" customHeight="1" spans="1:45">
      <c r="A432" s="24" t="s">
        <v>933</v>
      </c>
      <c r="B432" s="23" t="s">
        <v>934</v>
      </c>
      <c r="C432" s="92">
        <v>10191110011</v>
      </c>
      <c r="D432" s="24" t="s">
        <v>935</v>
      </c>
      <c r="E432" s="24" t="s">
        <v>948</v>
      </c>
      <c r="F432" s="33" t="s">
        <v>143</v>
      </c>
      <c r="G432" s="24" t="s">
        <v>949</v>
      </c>
      <c r="H432" s="24" t="s">
        <v>159</v>
      </c>
      <c r="I432" s="24" t="s">
        <v>937</v>
      </c>
      <c r="J432" s="27" t="s">
        <v>939</v>
      </c>
      <c r="K432" s="23">
        <v>18098055867</v>
      </c>
      <c r="L432" s="228">
        <v>6.24</v>
      </c>
      <c r="M432" s="181"/>
      <c r="N432" s="181"/>
      <c r="O432" s="181"/>
      <c r="P432" s="181"/>
      <c r="Q432" s="181"/>
      <c r="R432" s="228">
        <v>6.24</v>
      </c>
      <c r="S432" s="230"/>
      <c r="T432" s="90"/>
      <c r="U432" s="90"/>
      <c r="V432" s="90"/>
      <c r="W432" s="90"/>
      <c r="X432" s="90"/>
      <c r="Y432" s="90"/>
      <c r="Z432" s="90"/>
      <c r="AA432" s="24" t="s">
        <v>135</v>
      </c>
      <c r="AB432" s="24" t="s">
        <v>116</v>
      </c>
      <c r="AC432" s="24" t="s">
        <v>116</v>
      </c>
      <c r="AD432" s="24" t="s">
        <v>136</v>
      </c>
      <c r="AE432" s="24" t="s">
        <v>136</v>
      </c>
      <c r="AF432" s="24" t="s">
        <v>136</v>
      </c>
      <c r="AG432" s="92">
        <v>45</v>
      </c>
      <c r="AH432" s="92">
        <v>92</v>
      </c>
      <c r="AI432" s="92">
        <v>162</v>
      </c>
      <c r="AJ432" s="92">
        <v>486</v>
      </c>
      <c r="AK432" s="24" t="s">
        <v>877</v>
      </c>
      <c r="AL432" s="24" t="s">
        <v>877</v>
      </c>
      <c r="AM432" s="24"/>
      <c r="AP432" s="198"/>
      <c r="AQ432" s="198"/>
      <c r="AR432" s="198"/>
      <c r="AS432" s="198"/>
    </row>
    <row r="433" s="158" customFormat="1" ht="106" customHeight="1" spans="1:45">
      <c r="A433" s="24" t="s">
        <v>933</v>
      </c>
      <c r="B433" s="23" t="s">
        <v>934</v>
      </c>
      <c r="C433" s="92">
        <v>10191110012</v>
      </c>
      <c r="D433" s="24" t="s">
        <v>935</v>
      </c>
      <c r="E433" s="24" t="s">
        <v>950</v>
      </c>
      <c r="F433" s="24" t="s">
        <v>149</v>
      </c>
      <c r="G433" s="24" t="s">
        <v>284</v>
      </c>
      <c r="H433" s="24" t="s">
        <v>159</v>
      </c>
      <c r="I433" s="24" t="s">
        <v>937</v>
      </c>
      <c r="J433" s="27" t="s">
        <v>939</v>
      </c>
      <c r="K433" s="23">
        <v>18098055867</v>
      </c>
      <c r="L433" s="228">
        <v>4</v>
      </c>
      <c r="M433" s="181"/>
      <c r="N433" s="181"/>
      <c r="O433" s="181"/>
      <c r="P433" s="181"/>
      <c r="Q433" s="181"/>
      <c r="R433" s="228">
        <v>4</v>
      </c>
      <c r="S433" s="230"/>
      <c r="T433" s="90"/>
      <c r="U433" s="90"/>
      <c r="V433" s="90"/>
      <c r="W433" s="90"/>
      <c r="X433" s="90"/>
      <c r="Y433" s="90"/>
      <c r="Z433" s="90"/>
      <c r="AA433" s="24" t="s">
        <v>135</v>
      </c>
      <c r="AB433" s="24" t="s">
        <v>116</v>
      </c>
      <c r="AC433" s="24" t="s">
        <v>116</v>
      </c>
      <c r="AD433" s="24" t="s">
        <v>136</v>
      </c>
      <c r="AE433" s="24" t="s">
        <v>136</v>
      </c>
      <c r="AF433" s="24" t="s">
        <v>136</v>
      </c>
      <c r="AG433" s="234">
        <v>41</v>
      </c>
      <c r="AH433" s="234">
        <v>91</v>
      </c>
      <c r="AI433" s="92">
        <v>136</v>
      </c>
      <c r="AJ433" s="92">
        <v>136</v>
      </c>
      <c r="AK433" s="24" t="s">
        <v>877</v>
      </c>
      <c r="AL433" s="24" t="s">
        <v>877</v>
      </c>
      <c r="AM433" s="24"/>
      <c r="AP433" s="198"/>
      <c r="AQ433" s="198"/>
      <c r="AR433" s="198"/>
      <c r="AS433" s="198"/>
    </row>
    <row r="434" s="158" customFormat="1" ht="106" customHeight="1" spans="1:45">
      <c r="A434" s="24" t="s">
        <v>933</v>
      </c>
      <c r="B434" s="23" t="s">
        <v>934</v>
      </c>
      <c r="C434" s="92">
        <v>10191110013</v>
      </c>
      <c r="D434" s="24" t="s">
        <v>935</v>
      </c>
      <c r="E434" s="24" t="s">
        <v>951</v>
      </c>
      <c r="F434" s="24" t="s">
        <v>149</v>
      </c>
      <c r="G434" s="24" t="s">
        <v>287</v>
      </c>
      <c r="H434" s="24" t="s">
        <v>159</v>
      </c>
      <c r="I434" s="24" t="s">
        <v>937</v>
      </c>
      <c r="J434" s="27" t="s">
        <v>939</v>
      </c>
      <c r="K434" s="23">
        <v>18098055867</v>
      </c>
      <c r="L434" s="228">
        <v>23</v>
      </c>
      <c r="M434" s="181"/>
      <c r="N434" s="181"/>
      <c r="O434" s="181"/>
      <c r="P434" s="181"/>
      <c r="Q434" s="181"/>
      <c r="R434" s="228">
        <v>23</v>
      </c>
      <c r="S434" s="230"/>
      <c r="T434" s="90"/>
      <c r="U434" s="90"/>
      <c r="V434" s="90"/>
      <c r="W434" s="90"/>
      <c r="X434" s="90"/>
      <c r="Y434" s="90"/>
      <c r="Z434" s="90"/>
      <c r="AA434" s="24" t="s">
        <v>135</v>
      </c>
      <c r="AB434" s="24" t="s">
        <v>116</v>
      </c>
      <c r="AC434" s="24" t="s">
        <v>116</v>
      </c>
      <c r="AD434" s="24" t="s">
        <v>136</v>
      </c>
      <c r="AE434" s="24" t="s">
        <v>136</v>
      </c>
      <c r="AF434" s="24" t="s">
        <v>136</v>
      </c>
      <c r="AG434" s="234">
        <v>161</v>
      </c>
      <c r="AH434" s="234">
        <v>473</v>
      </c>
      <c r="AI434" s="234">
        <v>273</v>
      </c>
      <c r="AJ434" s="234">
        <v>473</v>
      </c>
      <c r="AK434" s="24" t="s">
        <v>877</v>
      </c>
      <c r="AL434" s="24" t="s">
        <v>877</v>
      </c>
      <c r="AM434" s="24"/>
      <c r="AP434" s="198"/>
      <c r="AQ434" s="198"/>
      <c r="AR434" s="198"/>
      <c r="AS434" s="198"/>
    </row>
    <row r="435" s="158" customFormat="1" ht="106" customHeight="1" spans="1:45">
      <c r="A435" s="24" t="s">
        <v>933</v>
      </c>
      <c r="B435" s="23" t="s">
        <v>934</v>
      </c>
      <c r="C435" s="92">
        <v>10191110014</v>
      </c>
      <c r="D435" s="24" t="s">
        <v>935</v>
      </c>
      <c r="E435" s="24" t="s">
        <v>952</v>
      </c>
      <c r="F435" s="24" t="s">
        <v>149</v>
      </c>
      <c r="G435" s="46" t="s">
        <v>440</v>
      </c>
      <c r="H435" s="24" t="s">
        <v>159</v>
      </c>
      <c r="I435" s="24" t="s">
        <v>937</v>
      </c>
      <c r="J435" s="27" t="s">
        <v>939</v>
      </c>
      <c r="K435" s="23">
        <v>18098055867</v>
      </c>
      <c r="L435" s="228">
        <v>2</v>
      </c>
      <c r="M435" s="181"/>
      <c r="N435" s="181"/>
      <c r="O435" s="181"/>
      <c r="P435" s="181"/>
      <c r="Q435" s="181"/>
      <c r="R435" s="228">
        <v>2</v>
      </c>
      <c r="S435" s="230"/>
      <c r="T435" s="90"/>
      <c r="U435" s="90"/>
      <c r="V435" s="90"/>
      <c r="W435" s="90"/>
      <c r="X435" s="90"/>
      <c r="Y435" s="90"/>
      <c r="Z435" s="90"/>
      <c r="AA435" s="24" t="s">
        <v>135</v>
      </c>
      <c r="AB435" s="24" t="s">
        <v>116</v>
      </c>
      <c r="AC435" s="24" t="s">
        <v>116</v>
      </c>
      <c r="AD435" s="24" t="s">
        <v>136</v>
      </c>
      <c r="AE435" s="24" t="s">
        <v>136</v>
      </c>
      <c r="AF435" s="24" t="s">
        <v>136</v>
      </c>
      <c r="AG435" s="234">
        <v>42</v>
      </c>
      <c r="AH435" s="234">
        <v>82</v>
      </c>
      <c r="AI435" s="92">
        <v>253</v>
      </c>
      <c r="AJ435" s="234">
        <v>813</v>
      </c>
      <c r="AK435" s="24" t="s">
        <v>877</v>
      </c>
      <c r="AL435" s="24" t="s">
        <v>877</v>
      </c>
      <c r="AM435" s="24"/>
      <c r="AP435" s="198"/>
      <c r="AQ435" s="198"/>
      <c r="AR435" s="198"/>
      <c r="AS435" s="198"/>
    </row>
    <row r="436" s="158" customFormat="1" ht="106" customHeight="1" spans="1:45">
      <c r="A436" s="24" t="s">
        <v>933</v>
      </c>
      <c r="B436" s="23" t="s">
        <v>934</v>
      </c>
      <c r="C436" s="92">
        <v>10191110015</v>
      </c>
      <c r="D436" s="24" t="s">
        <v>935</v>
      </c>
      <c r="E436" s="24" t="s">
        <v>953</v>
      </c>
      <c r="F436" s="24" t="s">
        <v>149</v>
      </c>
      <c r="G436" s="46" t="s">
        <v>440</v>
      </c>
      <c r="H436" s="24" t="s">
        <v>159</v>
      </c>
      <c r="I436" s="24" t="s">
        <v>937</v>
      </c>
      <c r="J436" s="27" t="s">
        <v>939</v>
      </c>
      <c r="K436" s="23">
        <v>18098055867</v>
      </c>
      <c r="L436" s="228">
        <v>5</v>
      </c>
      <c r="M436" s="181"/>
      <c r="N436" s="181"/>
      <c r="O436" s="181"/>
      <c r="P436" s="181"/>
      <c r="Q436" s="181"/>
      <c r="R436" s="228">
        <v>5</v>
      </c>
      <c r="S436" s="230"/>
      <c r="T436" s="90"/>
      <c r="U436" s="90"/>
      <c r="V436" s="90"/>
      <c r="W436" s="90"/>
      <c r="X436" s="90"/>
      <c r="Y436" s="90"/>
      <c r="Z436" s="90"/>
      <c r="AA436" s="24" t="s">
        <v>135</v>
      </c>
      <c r="AB436" s="24" t="s">
        <v>116</v>
      </c>
      <c r="AC436" s="24" t="s">
        <v>116</v>
      </c>
      <c r="AD436" s="24" t="s">
        <v>136</v>
      </c>
      <c r="AE436" s="24" t="s">
        <v>136</v>
      </c>
      <c r="AF436" s="24" t="s">
        <v>136</v>
      </c>
      <c r="AG436" s="234">
        <v>42</v>
      </c>
      <c r="AH436" s="234">
        <v>82</v>
      </c>
      <c r="AI436" s="92">
        <v>253</v>
      </c>
      <c r="AJ436" s="234">
        <v>813</v>
      </c>
      <c r="AK436" s="24" t="s">
        <v>877</v>
      </c>
      <c r="AL436" s="24" t="s">
        <v>877</v>
      </c>
      <c r="AM436" s="24"/>
      <c r="AP436" s="198"/>
      <c r="AQ436" s="198"/>
      <c r="AR436" s="198"/>
      <c r="AS436" s="198"/>
    </row>
    <row r="437" s="158" customFormat="1" ht="106" customHeight="1" spans="1:45">
      <c r="A437" s="24" t="s">
        <v>933</v>
      </c>
      <c r="B437" s="23" t="s">
        <v>934</v>
      </c>
      <c r="C437" s="92">
        <v>10191110016</v>
      </c>
      <c r="D437" s="24" t="s">
        <v>935</v>
      </c>
      <c r="E437" s="24" t="s">
        <v>954</v>
      </c>
      <c r="F437" s="24" t="s">
        <v>149</v>
      </c>
      <c r="G437" s="24" t="s">
        <v>358</v>
      </c>
      <c r="H437" s="24" t="s">
        <v>159</v>
      </c>
      <c r="I437" s="24" t="s">
        <v>937</v>
      </c>
      <c r="J437" s="27" t="s">
        <v>939</v>
      </c>
      <c r="K437" s="23">
        <v>18098055867</v>
      </c>
      <c r="L437" s="228">
        <v>18</v>
      </c>
      <c r="M437" s="181"/>
      <c r="N437" s="181"/>
      <c r="O437" s="181"/>
      <c r="P437" s="181"/>
      <c r="Q437" s="181"/>
      <c r="R437" s="228">
        <v>18</v>
      </c>
      <c r="S437" s="230"/>
      <c r="T437" s="90"/>
      <c r="U437" s="90"/>
      <c r="V437" s="90"/>
      <c r="W437" s="90"/>
      <c r="X437" s="90"/>
      <c r="Y437" s="90"/>
      <c r="Z437" s="90"/>
      <c r="AA437" s="24" t="s">
        <v>135</v>
      </c>
      <c r="AB437" s="24" t="s">
        <v>116</v>
      </c>
      <c r="AC437" s="24" t="s">
        <v>116</v>
      </c>
      <c r="AD437" s="24" t="s">
        <v>136</v>
      </c>
      <c r="AE437" s="24" t="s">
        <v>136</v>
      </c>
      <c r="AF437" s="24" t="s">
        <v>136</v>
      </c>
      <c r="AG437" s="92">
        <v>77</v>
      </c>
      <c r="AH437" s="92">
        <v>176</v>
      </c>
      <c r="AI437" s="92">
        <v>252</v>
      </c>
      <c r="AJ437" s="92">
        <v>804</v>
      </c>
      <c r="AK437" s="24" t="s">
        <v>877</v>
      </c>
      <c r="AL437" s="24" t="s">
        <v>877</v>
      </c>
      <c r="AM437" s="24"/>
      <c r="AP437" s="198"/>
      <c r="AQ437" s="198"/>
      <c r="AR437" s="198"/>
      <c r="AS437" s="198"/>
    </row>
    <row r="438" s="158" customFormat="1" ht="106" customHeight="1" spans="1:45">
      <c r="A438" s="24" t="s">
        <v>933</v>
      </c>
      <c r="B438" s="23" t="s">
        <v>934</v>
      </c>
      <c r="C438" s="92">
        <v>10191110017</v>
      </c>
      <c r="D438" s="24" t="s">
        <v>935</v>
      </c>
      <c r="E438" s="24" t="s">
        <v>955</v>
      </c>
      <c r="F438" s="24" t="s">
        <v>149</v>
      </c>
      <c r="G438" s="24" t="s">
        <v>358</v>
      </c>
      <c r="H438" s="24" t="s">
        <v>159</v>
      </c>
      <c r="I438" s="24" t="s">
        <v>937</v>
      </c>
      <c r="J438" s="27" t="s">
        <v>939</v>
      </c>
      <c r="K438" s="23">
        <v>18098055867</v>
      </c>
      <c r="L438" s="228">
        <v>14</v>
      </c>
      <c r="M438" s="181"/>
      <c r="N438" s="181"/>
      <c r="O438" s="181"/>
      <c r="P438" s="181"/>
      <c r="Q438" s="181"/>
      <c r="R438" s="228">
        <v>14</v>
      </c>
      <c r="S438" s="230"/>
      <c r="T438" s="90"/>
      <c r="U438" s="90"/>
      <c r="V438" s="90"/>
      <c r="W438" s="90"/>
      <c r="X438" s="90"/>
      <c r="Y438" s="90"/>
      <c r="Z438" s="90"/>
      <c r="AA438" s="24" t="s">
        <v>135</v>
      </c>
      <c r="AB438" s="24" t="s">
        <v>116</v>
      </c>
      <c r="AC438" s="24" t="s">
        <v>116</v>
      </c>
      <c r="AD438" s="24" t="s">
        <v>136</v>
      </c>
      <c r="AE438" s="24" t="s">
        <v>136</v>
      </c>
      <c r="AF438" s="24" t="s">
        <v>136</v>
      </c>
      <c r="AG438" s="92">
        <v>77</v>
      </c>
      <c r="AH438" s="92">
        <v>176</v>
      </c>
      <c r="AI438" s="92">
        <v>252</v>
      </c>
      <c r="AJ438" s="92">
        <v>804</v>
      </c>
      <c r="AK438" s="24" t="s">
        <v>877</v>
      </c>
      <c r="AL438" s="24" t="s">
        <v>877</v>
      </c>
      <c r="AM438" s="24"/>
      <c r="AP438" s="198"/>
      <c r="AQ438" s="198"/>
      <c r="AR438" s="198"/>
      <c r="AS438" s="198"/>
    </row>
    <row r="439" s="158" customFormat="1" ht="106" customHeight="1" spans="1:45">
      <c r="A439" s="24" t="s">
        <v>933</v>
      </c>
      <c r="B439" s="23" t="s">
        <v>934</v>
      </c>
      <c r="C439" s="92">
        <v>10191110018</v>
      </c>
      <c r="D439" s="24" t="s">
        <v>935</v>
      </c>
      <c r="E439" s="24" t="s">
        <v>956</v>
      </c>
      <c r="F439" s="24" t="s">
        <v>149</v>
      </c>
      <c r="G439" s="90" t="s">
        <v>279</v>
      </c>
      <c r="H439" s="24" t="s">
        <v>159</v>
      </c>
      <c r="I439" s="24" t="s">
        <v>937</v>
      </c>
      <c r="J439" s="27" t="s">
        <v>939</v>
      </c>
      <c r="K439" s="23">
        <v>18098055867</v>
      </c>
      <c r="L439" s="228">
        <v>10</v>
      </c>
      <c r="M439" s="181"/>
      <c r="N439" s="181"/>
      <c r="O439" s="181"/>
      <c r="P439" s="181"/>
      <c r="Q439" s="181"/>
      <c r="R439" s="228">
        <v>10</v>
      </c>
      <c r="S439" s="230"/>
      <c r="T439" s="90"/>
      <c r="U439" s="90"/>
      <c r="V439" s="90"/>
      <c r="W439" s="90"/>
      <c r="X439" s="90"/>
      <c r="Y439" s="90"/>
      <c r="Z439" s="90"/>
      <c r="AA439" s="24" t="s">
        <v>135</v>
      </c>
      <c r="AB439" s="24" t="s">
        <v>116</v>
      </c>
      <c r="AC439" s="24" t="s">
        <v>116</v>
      </c>
      <c r="AD439" s="24" t="s">
        <v>136</v>
      </c>
      <c r="AE439" s="24" t="s">
        <v>136</v>
      </c>
      <c r="AF439" s="24" t="s">
        <v>136</v>
      </c>
      <c r="AG439" s="234">
        <v>33</v>
      </c>
      <c r="AH439" s="234">
        <v>77</v>
      </c>
      <c r="AI439" s="92">
        <v>305</v>
      </c>
      <c r="AJ439" s="234">
        <v>248</v>
      </c>
      <c r="AK439" s="24" t="s">
        <v>877</v>
      </c>
      <c r="AL439" s="24" t="s">
        <v>877</v>
      </c>
      <c r="AM439" s="24"/>
      <c r="AP439" s="198"/>
      <c r="AQ439" s="198"/>
      <c r="AR439" s="198"/>
      <c r="AS439" s="198"/>
    </row>
    <row r="440" s="158" customFormat="1" ht="106" customHeight="1" spans="1:45">
      <c r="A440" s="24" t="s">
        <v>933</v>
      </c>
      <c r="B440" s="23" t="s">
        <v>934</v>
      </c>
      <c r="C440" s="92">
        <v>10191110019</v>
      </c>
      <c r="D440" s="24" t="s">
        <v>935</v>
      </c>
      <c r="E440" s="24" t="s">
        <v>957</v>
      </c>
      <c r="F440" s="24" t="s">
        <v>149</v>
      </c>
      <c r="G440" s="24" t="s">
        <v>290</v>
      </c>
      <c r="H440" s="24" t="s">
        <v>159</v>
      </c>
      <c r="I440" s="24" t="s">
        <v>937</v>
      </c>
      <c r="J440" s="27" t="s">
        <v>939</v>
      </c>
      <c r="K440" s="23">
        <v>18098055867</v>
      </c>
      <c r="L440" s="228">
        <v>5</v>
      </c>
      <c r="M440" s="181"/>
      <c r="N440" s="181"/>
      <c r="O440" s="181"/>
      <c r="P440" s="181"/>
      <c r="Q440" s="181"/>
      <c r="R440" s="228">
        <v>5</v>
      </c>
      <c r="S440" s="230"/>
      <c r="T440" s="90"/>
      <c r="U440" s="90"/>
      <c r="V440" s="90"/>
      <c r="W440" s="90"/>
      <c r="X440" s="90"/>
      <c r="Y440" s="90"/>
      <c r="Z440" s="90"/>
      <c r="AA440" s="24" t="s">
        <v>135</v>
      </c>
      <c r="AB440" s="24" t="s">
        <v>116</v>
      </c>
      <c r="AC440" s="24" t="s">
        <v>116</v>
      </c>
      <c r="AD440" s="24" t="s">
        <v>136</v>
      </c>
      <c r="AE440" s="24" t="s">
        <v>136</v>
      </c>
      <c r="AF440" s="24" t="s">
        <v>136</v>
      </c>
      <c r="AG440" s="234">
        <v>69</v>
      </c>
      <c r="AH440" s="234">
        <v>142</v>
      </c>
      <c r="AI440" s="92">
        <v>268</v>
      </c>
      <c r="AJ440" s="234">
        <v>821</v>
      </c>
      <c r="AK440" s="24" t="s">
        <v>877</v>
      </c>
      <c r="AL440" s="24" t="s">
        <v>877</v>
      </c>
      <c r="AM440" s="24"/>
      <c r="AP440" s="198"/>
      <c r="AQ440" s="198"/>
      <c r="AR440" s="198"/>
      <c r="AS440" s="198"/>
    </row>
    <row r="441" s="158" customFormat="1" ht="106" customHeight="1" spans="1:45">
      <c r="A441" s="24" t="s">
        <v>933</v>
      </c>
      <c r="B441" s="23" t="s">
        <v>934</v>
      </c>
      <c r="C441" s="92">
        <v>10191110020</v>
      </c>
      <c r="D441" s="24" t="s">
        <v>935</v>
      </c>
      <c r="E441" s="24" t="s">
        <v>958</v>
      </c>
      <c r="F441" s="24" t="s">
        <v>149</v>
      </c>
      <c r="G441" s="24" t="s">
        <v>443</v>
      </c>
      <c r="H441" s="24" t="s">
        <v>159</v>
      </c>
      <c r="I441" s="24" t="s">
        <v>937</v>
      </c>
      <c r="J441" s="27" t="s">
        <v>939</v>
      </c>
      <c r="K441" s="23">
        <v>18098055867</v>
      </c>
      <c r="L441" s="228">
        <v>10</v>
      </c>
      <c r="M441" s="181"/>
      <c r="N441" s="181"/>
      <c r="O441" s="181"/>
      <c r="P441" s="181"/>
      <c r="Q441" s="181"/>
      <c r="R441" s="228">
        <v>10</v>
      </c>
      <c r="S441" s="230"/>
      <c r="T441" s="90"/>
      <c r="U441" s="90"/>
      <c r="V441" s="90"/>
      <c r="W441" s="90"/>
      <c r="X441" s="90"/>
      <c r="Y441" s="90"/>
      <c r="Z441" s="90"/>
      <c r="AA441" s="24" t="s">
        <v>135</v>
      </c>
      <c r="AB441" s="24" t="s">
        <v>116</v>
      </c>
      <c r="AC441" s="24" t="s">
        <v>116</v>
      </c>
      <c r="AD441" s="24" t="s">
        <v>136</v>
      </c>
      <c r="AE441" s="24" t="s">
        <v>136</v>
      </c>
      <c r="AF441" s="24" t="s">
        <v>136</v>
      </c>
      <c r="AG441" s="234">
        <v>65</v>
      </c>
      <c r="AH441" s="234">
        <v>131</v>
      </c>
      <c r="AI441" s="92">
        <v>225</v>
      </c>
      <c r="AJ441" s="234">
        <v>723</v>
      </c>
      <c r="AK441" s="24" t="s">
        <v>877</v>
      </c>
      <c r="AL441" s="24" t="s">
        <v>877</v>
      </c>
      <c r="AM441" s="24"/>
      <c r="AP441" s="198"/>
      <c r="AQ441" s="198"/>
      <c r="AR441" s="198"/>
      <c r="AS441" s="198"/>
    </row>
    <row r="442" s="158" customFormat="1" ht="106" customHeight="1" spans="1:45">
      <c r="A442" s="24" t="s">
        <v>933</v>
      </c>
      <c r="B442" s="23" t="s">
        <v>934</v>
      </c>
      <c r="C442" s="92">
        <v>10191110021</v>
      </c>
      <c r="D442" s="24" t="s">
        <v>935</v>
      </c>
      <c r="E442" s="226" t="s">
        <v>959</v>
      </c>
      <c r="F442" s="24" t="s">
        <v>149</v>
      </c>
      <c r="G442" s="24" t="s">
        <v>277</v>
      </c>
      <c r="H442" s="23">
        <v>2019</v>
      </c>
      <c r="I442" s="24" t="s">
        <v>937</v>
      </c>
      <c r="J442" s="27" t="s">
        <v>939</v>
      </c>
      <c r="K442" s="23">
        <v>18098055867</v>
      </c>
      <c r="L442" s="181">
        <v>100</v>
      </c>
      <c r="M442" s="181"/>
      <c r="N442" s="181"/>
      <c r="O442" s="181"/>
      <c r="P442" s="181"/>
      <c r="Q442" s="181"/>
      <c r="R442" s="181">
        <v>100</v>
      </c>
      <c r="S442" s="90"/>
      <c r="T442" s="90"/>
      <c r="U442" s="90"/>
      <c r="V442" s="90"/>
      <c r="W442" s="90"/>
      <c r="X442" s="90"/>
      <c r="Y442" s="90"/>
      <c r="Z442" s="90"/>
      <c r="AA442" s="24" t="s">
        <v>135</v>
      </c>
      <c r="AB442" s="24" t="s">
        <v>116</v>
      </c>
      <c r="AC442" s="24" t="s">
        <v>116</v>
      </c>
      <c r="AD442" s="24" t="s">
        <v>136</v>
      </c>
      <c r="AE442" s="24" t="s">
        <v>136</v>
      </c>
      <c r="AF442" s="24" t="s">
        <v>136</v>
      </c>
      <c r="AG442" s="92">
        <v>91</v>
      </c>
      <c r="AH442" s="92">
        <v>192</v>
      </c>
      <c r="AI442" s="92">
        <v>280</v>
      </c>
      <c r="AJ442" s="92">
        <v>865</v>
      </c>
      <c r="AK442" s="24" t="s">
        <v>877</v>
      </c>
      <c r="AL442" s="24" t="s">
        <v>877</v>
      </c>
      <c r="AM442" s="24"/>
      <c r="AP442" s="198"/>
      <c r="AQ442" s="198"/>
      <c r="AR442" s="198"/>
      <c r="AS442" s="198"/>
    </row>
    <row r="443" s="158" customFormat="1" ht="106" customHeight="1" spans="1:45">
      <c r="A443" s="24" t="s">
        <v>933</v>
      </c>
      <c r="B443" s="23" t="s">
        <v>934</v>
      </c>
      <c r="C443" s="92">
        <v>10191110022</v>
      </c>
      <c r="D443" s="24" t="s">
        <v>935</v>
      </c>
      <c r="E443" s="24" t="s">
        <v>960</v>
      </c>
      <c r="F443" s="24" t="s">
        <v>151</v>
      </c>
      <c r="G443" s="24" t="s">
        <v>405</v>
      </c>
      <c r="H443" s="24" t="s">
        <v>159</v>
      </c>
      <c r="I443" s="24" t="s">
        <v>937</v>
      </c>
      <c r="J443" s="27" t="s">
        <v>939</v>
      </c>
      <c r="K443" s="23">
        <v>18098055867</v>
      </c>
      <c r="L443" s="185">
        <v>32.1</v>
      </c>
      <c r="M443" s="181"/>
      <c r="N443" s="181"/>
      <c r="O443" s="181"/>
      <c r="P443" s="181"/>
      <c r="Q443" s="181"/>
      <c r="R443" s="185">
        <v>32.1</v>
      </c>
      <c r="S443" s="210"/>
      <c r="T443" s="90"/>
      <c r="U443" s="90"/>
      <c r="V443" s="90"/>
      <c r="W443" s="90"/>
      <c r="X443" s="90"/>
      <c r="Y443" s="90"/>
      <c r="Z443" s="90"/>
      <c r="AA443" s="24" t="s">
        <v>135</v>
      </c>
      <c r="AB443" s="24" t="s">
        <v>116</v>
      </c>
      <c r="AC443" s="24" t="s">
        <v>116</v>
      </c>
      <c r="AD443" s="24" t="s">
        <v>116</v>
      </c>
      <c r="AE443" s="24" t="s">
        <v>116</v>
      </c>
      <c r="AF443" s="24" t="s">
        <v>136</v>
      </c>
      <c r="AG443" s="92">
        <v>38</v>
      </c>
      <c r="AH443" s="92">
        <v>71</v>
      </c>
      <c r="AI443" s="92">
        <v>216</v>
      </c>
      <c r="AJ443" s="92">
        <v>612</v>
      </c>
      <c r="AK443" s="24" t="s">
        <v>877</v>
      </c>
      <c r="AL443" s="24" t="s">
        <v>877</v>
      </c>
      <c r="AM443" s="24"/>
      <c r="AP443" s="198"/>
      <c r="AQ443" s="198"/>
      <c r="AR443" s="198"/>
      <c r="AS443" s="198"/>
    </row>
    <row r="444" s="158" customFormat="1" ht="106" customHeight="1" spans="1:45">
      <c r="A444" s="24" t="s">
        <v>933</v>
      </c>
      <c r="B444" s="23" t="s">
        <v>934</v>
      </c>
      <c r="C444" s="92">
        <v>10191110023</v>
      </c>
      <c r="D444" s="24" t="s">
        <v>935</v>
      </c>
      <c r="E444" s="24" t="s">
        <v>961</v>
      </c>
      <c r="F444" s="24" t="s">
        <v>151</v>
      </c>
      <c r="G444" s="24" t="s">
        <v>268</v>
      </c>
      <c r="H444" s="24" t="s">
        <v>159</v>
      </c>
      <c r="I444" s="24" t="s">
        <v>937</v>
      </c>
      <c r="J444" s="27" t="s">
        <v>939</v>
      </c>
      <c r="K444" s="23">
        <v>18098055867</v>
      </c>
      <c r="L444" s="185">
        <v>3.75</v>
      </c>
      <c r="M444" s="181"/>
      <c r="N444" s="181"/>
      <c r="O444" s="181"/>
      <c r="P444" s="181"/>
      <c r="Q444" s="181"/>
      <c r="R444" s="185">
        <v>3.75</v>
      </c>
      <c r="S444" s="210"/>
      <c r="T444" s="90"/>
      <c r="U444" s="90"/>
      <c r="V444" s="90"/>
      <c r="W444" s="90"/>
      <c r="X444" s="90"/>
      <c r="Y444" s="90"/>
      <c r="Z444" s="90"/>
      <c r="AA444" s="24" t="s">
        <v>135</v>
      </c>
      <c r="AB444" s="24" t="s">
        <v>116</v>
      </c>
      <c r="AC444" s="24" t="s">
        <v>116</v>
      </c>
      <c r="AD444" s="24" t="s">
        <v>116</v>
      </c>
      <c r="AE444" s="24" t="s">
        <v>116</v>
      </c>
      <c r="AF444" s="24" t="s">
        <v>136</v>
      </c>
      <c r="AG444" s="235">
        <v>20</v>
      </c>
      <c r="AH444" s="235">
        <v>30</v>
      </c>
      <c r="AI444" s="92">
        <v>151</v>
      </c>
      <c r="AJ444" s="92">
        <v>512</v>
      </c>
      <c r="AK444" s="24" t="s">
        <v>877</v>
      </c>
      <c r="AL444" s="24" t="s">
        <v>877</v>
      </c>
      <c r="AM444" s="24"/>
      <c r="AP444" s="198"/>
      <c r="AQ444" s="198"/>
      <c r="AR444" s="198"/>
      <c r="AS444" s="198"/>
    </row>
    <row r="445" s="158" customFormat="1" ht="106" customHeight="1" spans="1:45">
      <c r="A445" s="24" t="s">
        <v>933</v>
      </c>
      <c r="B445" s="23" t="s">
        <v>934</v>
      </c>
      <c r="C445" s="92">
        <v>10191110024</v>
      </c>
      <c r="D445" s="24" t="s">
        <v>935</v>
      </c>
      <c r="E445" s="24" t="s">
        <v>962</v>
      </c>
      <c r="F445" s="24" t="s">
        <v>151</v>
      </c>
      <c r="G445" s="24" t="s">
        <v>268</v>
      </c>
      <c r="H445" s="24" t="s">
        <v>159</v>
      </c>
      <c r="I445" s="24" t="s">
        <v>937</v>
      </c>
      <c r="J445" s="27" t="s">
        <v>939</v>
      </c>
      <c r="K445" s="23">
        <v>18098055867</v>
      </c>
      <c r="L445" s="185">
        <v>2.18</v>
      </c>
      <c r="M445" s="181"/>
      <c r="N445" s="181"/>
      <c r="O445" s="181"/>
      <c r="P445" s="181"/>
      <c r="Q445" s="181"/>
      <c r="R445" s="185">
        <v>2.18</v>
      </c>
      <c r="S445" s="210"/>
      <c r="T445" s="90"/>
      <c r="U445" s="90"/>
      <c r="V445" s="90"/>
      <c r="W445" s="90"/>
      <c r="X445" s="90"/>
      <c r="Y445" s="90"/>
      <c r="Z445" s="90"/>
      <c r="AA445" s="24" t="s">
        <v>135</v>
      </c>
      <c r="AB445" s="24" t="s">
        <v>116</v>
      </c>
      <c r="AC445" s="24" t="s">
        <v>116</v>
      </c>
      <c r="AD445" s="24" t="s">
        <v>116</v>
      </c>
      <c r="AE445" s="24" t="s">
        <v>116</v>
      </c>
      <c r="AF445" s="24" t="s">
        <v>136</v>
      </c>
      <c r="AG445" s="235">
        <v>20</v>
      </c>
      <c r="AH445" s="235">
        <v>30</v>
      </c>
      <c r="AI445" s="92">
        <v>151</v>
      </c>
      <c r="AJ445" s="92">
        <v>512</v>
      </c>
      <c r="AK445" s="24" t="s">
        <v>877</v>
      </c>
      <c r="AL445" s="24" t="s">
        <v>877</v>
      </c>
      <c r="AM445" s="24"/>
      <c r="AP445" s="198"/>
      <c r="AQ445" s="198"/>
      <c r="AR445" s="198"/>
      <c r="AS445" s="198"/>
    </row>
    <row r="446" s="158" customFormat="1" ht="106" customHeight="1" spans="1:45">
      <c r="A446" s="24" t="s">
        <v>933</v>
      </c>
      <c r="B446" s="23" t="s">
        <v>934</v>
      </c>
      <c r="C446" s="92">
        <v>10191110025</v>
      </c>
      <c r="D446" s="24" t="s">
        <v>935</v>
      </c>
      <c r="E446" s="24" t="s">
        <v>963</v>
      </c>
      <c r="F446" s="24" t="s">
        <v>151</v>
      </c>
      <c r="G446" s="24" t="s">
        <v>272</v>
      </c>
      <c r="H446" s="24" t="s">
        <v>159</v>
      </c>
      <c r="I446" s="24" t="s">
        <v>937</v>
      </c>
      <c r="J446" s="27" t="s">
        <v>939</v>
      </c>
      <c r="K446" s="23">
        <v>18098055867</v>
      </c>
      <c r="L446" s="185">
        <v>10</v>
      </c>
      <c r="M446" s="181"/>
      <c r="N446" s="181"/>
      <c r="O446" s="181"/>
      <c r="P446" s="181"/>
      <c r="Q446" s="181"/>
      <c r="R446" s="185">
        <v>10</v>
      </c>
      <c r="S446" s="210"/>
      <c r="T446" s="90"/>
      <c r="U446" s="90"/>
      <c r="V446" s="90"/>
      <c r="W446" s="90"/>
      <c r="X446" s="90"/>
      <c r="Y446" s="90"/>
      <c r="Z446" s="90"/>
      <c r="AA446" s="24" t="s">
        <v>135</v>
      </c>
      <c r="AB446" s="24" t="s">
        <v>116</v>
      </c>
      <c r="AC446" s="24" t="s">
        <v>116</v>
      </c>
      <c r="AD446" s="24" t="s">
        <v>116</v>
      </c>
      <c r="AE446" s="24" t="s">
        <v>116</v>
      </c>
      <c r="AF446" s="24" t="s">
        <v>136</v>
      </c>
      <c r="AG446" s="233">
        <v>28</v>
      </c>
      <c r="AH446" s="233">
        <v>64</v>
      </c>
      <c r="AI446" s="92">
        <v>151</v>
      </c>
      <c r="AJ446" s="92">
        <v>462</v>
      </c>
      <c r="AK446" s="24" t="s">
        <v>877</v>
      </c>
      <c r="AL446" s="24" t="s">
        <v>877</v>
      </c>
      <c r="AM446" s="24"/>
      <c r="AP446" s="198"/>
      <c r="AQ446" s="198"/>
      <c r="AR446" s="198"/>
      <c r="AS446" s="198"/>
    </row>
    <row r="447" s="158" customFormat="1" ht="106" customHeight="1" spans="1:45">
      <c r="A447" s="24" t="s">
        <v>933</v>
      </c>
      <c r="B447" s="23" t="s">
        <v>934</v>
      </c>
      <c r="C447" s="92">
        <v>10191110026</v>
      </c>
      <c r="D447" s="24" t="s">
        <v>935</v>
      </c>
      <c r="E447" s="24" t="s">
        <v>964</v>
      </c>
      <c r="F447" s="24" t="s">
        <v>151</v>
      </c>
      <c r="G447" s="24" t="s">
        <v>476</v>
      </c>
      <c r="H447" s="24" t="s">
        <v>159</v>
      </c>
      <c r="I447" s="24" t="s">
        <v>937</v>
      </c>
      <c r="J447" s="27" t="s">
        <v>939</v>
      </c>
      <c r="K447" s="23">
        <v>18098055867</v>
      </c>
      <c r="L447" s="185">
        <v>11</v>
      </c>
      <c r="M447" s="181"/>
      <c r="N447" s="181"/>
      <c r="O447" s="181"/>
      <c r="P447" s="181"/>
      <c r="Q447" s="181"/>
      <c r="R447" s="185">
        <v>11</v>
      </c>
      <c r="S447" s="210"/>
      <c r="T447" s="90"/>
      <c r="U447" s="90"/>
      <c r="V447" s="90"/>
      <c r="W447" s="90"/>
      <c r="X447" s="90"/>
      <c r="Y447" s="90"/>
      <c r="Z447" s="90"/>
      <c r="AA447" s="24" t="s">
        <v>135</v>
      </c>
      <c r="AB447" s="24" t="s">
        <v>116</v>
      </c>
      <c r="AC447" s="24" t="s">
        <v>116</v>
      </c>
      <c r="AD447" s="24" t="s">
        <v>116</v>
      </c>
      <c r="AE447" s="24" t="s">
        <v>116</v>
      </c>
      <c r="AF447" s="24" t="s">
        <v>136</v>
      </c>
      <c r="AG447" s="233">
        <v>30</v>
      </c>
      <c r="AH447" s="92">
        <v>64</v>
      </c>
      <c r="AI447" s="92">
        <v>312</v>
      </c>
      <c r="AJ447" s="92">
        <v>1008</v>
      </c>
      <c r="AK447" s="24" t="s">
        <v>877</v>
      </c>
      <c r="AL447" s="24" t="s">
        <v>877</v>
      </c>
      <c r="AM447" s="24"/>
      <c r="AP447" s="198"/>
      <c r="AQ447" s="198"/>
      <c r="AR447" s="198"/>
      <c r="AS447" s="198"/>
    </row>
    <row r="448" s="158" customFormat="1" ht="106" customHeight="1" spans="1:45">
      <c r="A448" s="24" t="s">
        <v>933</v>
      </c>
      <c r="B448" s="23" t="s">
        <v>934</v>
      </c>
      <c r="C448" s="92">
        <v>10191110027</v>
      </c>
      <c r="D448" s="24" t="s">
        <v>935</v>
      </c>
      <c r="E448" s="24" t="s">
        <v>965</v>
      </c>
      <c r="F448" s="24" t="s">
        <v>151</v>
      </c>
      <c r="G448" s="24" t="s">
        <v>435</v>
      </c>
      <c r="H448" s="24" t="s">
        <v>159</v>
      </c>
      <c r="I448" s="24" t="s">
        <v>937</v>
      </c>
      <c r="J448" s="27" t="s">
        <v>939</v>
      </c>
      <c r="K448" s="23">
        <v>18098055867</v>
      </c>
      <c r="L448" s="185">
        <v>11.38</v>
      </c>
      <c r="M448" s="181"/>
      <c r="N448" s="181"/>
      <c r="O448" s="181"/>
      <c r="P448" s="181"/>
      <c r="Q448" s="181"/>
      <c r="R448" s="185">
        <v>11.38</v>
      </c>
      <c r="S448" s="210"/>
      <c r="T448" s="90"/>
      <c r="U448" s="90"/>
      <c r="V448" s="90"/>
      <c r="W448" s="90"/>
      <c r="X448" s="90"/>
      <c r="Y448" s="90"/>
      <c r="Z448" s="90"/>
      <c r="AA448" s="24" t="s">
        <v>135</v>
      </c>
      <c r="AB448" s="24" t="s">
        <v>116</v>
      </c>
      <c r="AC448" s="24" t="s">
        <v>116</v>
      </c>
      <c r="AD448" s="24" t="s">
        <v>116</v>
      </c>
      <c r="AE448" s="24" t="s">
        <v>116</v>
      </c>
      <c r="AF448" s="24" t="s">
        <v>136</v>
      </c>
      <c r="AG448" s="92">
        <v>78</v>
      </c>
      <c r="AH448" s="92">
        <v>143</v>
      </c>
      <c r="AI448" s="92">
        <v>327</v>
      </c>
      <c r="AJ448" s="92">
        <v>864</v>
      </c>
      <c r="AK448" s="24" t="s">
        <v>877</v>
      </c>
      <c r="AL448" s="24" t="s">
        <v>877</v>
      </c>
      <c r="AM448" s="24"/>
      <c r="AP448" s="198"/>
      <c r="AQ448" s="198"/>
      <c r="AR448" s="198"/>
      <c r="AS448" s="198"/>
    </row>
    <row r="449" s="158" customFormat="1" ht="106" customHeight="1" spans="1:45">
      <c r="A449" s="24" t="s">
        <v>933</v>
      </c>
      <c r="B449" s="23" t="s">
        <v>934</v>
      </c>
      <c r="C449" s="92">
        <v>10191110028</v>
      </c>
      <c r="D449" s="24" t="s">
        <v>935</v>
      </c>
      <c r="E449" s="24" t="s">
        <v>966</v>
      </c>
      <c r="F449" s="24" t="s">
        <v>151</v>
      </c>
      <c r="G449" s="24" t="s">
        <v>405</v>
      </c>
      <c r="H449" s="24" t="s">
        <v>159</v>
      </c>
      <c r="I449" s="24" t="s">
        <v>937</v>
      </c>
      <c r="J449" s="27" t="s">
        <v>939</v>
      </c>
      <c r="K449" s="23">
        <v>18098055867</v>
      </c>
      <c r="L449" s="185">
        <v>4.25</v>
      </c>
      <c r="M449" s="181"/>
      <c r="N449" s="181"/>
      <c r="O449" s="181"/>
      <c r="P449" s="181"/>
      <c r="Q449" s="181"/>
      <c r="R449" s="185">
        <v>4.25</v>
      </c>
      <c r="S449" s="210"/>
      <c r="T449" s="90"/>
      <c r="U449" s="90"/>
      <c r="V449" s="90"/>
      <c r="W449" s="90"/>
      <c r="X449" s="90"/>
      <c r="Y449" s="90"/>
      <c r="Z449" s="90"/>
      <c r="AA449" s="24" t="s">
        <v>135</v>
      </c>
      <c r="AB449" s="24" t="s">
        <v>116</v>
      </c>
      <c r="AC449" s="24" t="s">
        <v>116</v>
      </c>
      <c r="AD449" s="24" t="s">
        <v>116</v>
      </c>
      <c r="AE449" s="24" t="s">
        <v>116</v>
      </c>
      <c r="AF449" s="24" t="s">
        <v>136</v>
      </c>
      <c r="AG449" s="92">
        <v>39</v>
      </c>
      <c r="AH449" s="92">
        <v>85</v>
      </c>
      <c r="AI449" s="92">
        <v>139</v>
      </c>
      <c r="AJ449" s="92">
        <v>446</v>
      </c>
      <c r="AK449" s="24" t="s">
        <v>877</v>
      </c>
      <c r="AL449" s="24" t="s">
        <v>877</v>
      </c>
      <c r="AM449" s="24"/>
      <c r="AP449" s="198"/>
      <c r="AQ449" s="198"/>
      <c r="AR449" s="198"/>
      <c r="AS449" s="198"/>
    </row>
    <row r="450" s="158" customFormat="1" ht="106" customHeight="1" spans="1:45">
      <c r="A450" s="24" t="s">
        <v>933</v>
      </c>
      <c r="B450" s="23" t="s">
        <v>934</v>
      </c>
      <c r="C450" s="92">
        <v>10191110029</v>
      </c>
      <c r="D450" s="24" t="s">
        <v>935</v>
      </c>
      <c r="E450" s="24" t="s">
        <v>967</v>
      </c>
      <c r="F450" s="30" t="s">
        <v>151</v>
      </c>
      <c r="G450" s="24" t="s">
        <v>435</v>
      </c>
      <c r="H450" s="23">
        <v>2019</v>
      </c>
      <c r="I450" s="24" t="s">
        <v>937</v>
      </c>
      <c r="J450" s="27" t="s">
        <v>939</v>
      </c>
      <c r="K450" s="23">
        <v>18098055867</v>
      </c>
      <c r="L450" s="181">
        <v>139</v>
      </c>
      <c r="M450" s="181"/>
      <c r="N450" s="181"/>
      <c r="O450" s="181"/>
      <c r="P450" s="181"/>
      <c r="Q450" s="181"/>
      <c r="R450" s="181">
        <v>139</v>
      </c>
      <c r="S450" s="90"/>
      <c r="T450" s="90"/>
      <c r="U450" s="90"/>
      <c r="V450" s="90"/>
      <c r="W450" s="90"/>
      <c r="X450" s="90"/>
      <c r="Y450" s="90"/>
      <c r="Z450" s="90"/>
      <c r="AA450" s="24" t="s">
        <v>135</v>
      </c>
      <c r="AB450" s="24" t="s">
        <v>116</v>
      </c>
      <c r="AC450" s="24" t="s">
        <v>116</v>
      </c>
      <c r="AD450" s="24" t="s">
        <v>116</v>
      </c>
      <c r="AE450" s="24" t="s">
        <v>116</v>
      </c>
      <c r="AF450" s="24" t="s">
        <v>136</v>
      </c>
      <c r="AG450" s="92">
        <v>75</v>
      </c>
      <c r="AH450" s="92">
        <v>138</v>
      </c>
      <c r="AI450" s="92">
        <v>327</v>
      </c>
      <c r="AJ450" s="92">
        <v>809</v>
      </c>
      <c r="AK450" s="24" t="s">
        <v>877</v>
      </c>
      <c r="AL450" s="24" t="s">
        <v>848</v>
      </c>
      <c r="AM450" s="24"/>
      <c r="AP450" s="198"/>
      <c r="AQ450" s="198"/>
      <c r="AR450" s="198"/>
      <c r="AS450" s="198"/>
    </row>
    <row r="451" s="158" customFormat="1" ht="106" customHeight="1" spans="1:45">
      <c r="A451" s="24" t="s">
        <v>933</v>
      </c>
      <c r="B451" s="23" t="s">
        <v>934</v>
      </c>
      <c r="C451" s="92">
        <v>10191110030</v>
      </c>
      <c r="D451" s="24" t="s">
        <v>935</v>
      </c>
      <c r="E451" s="24" t="s">
        <v>968</v>
      </c>
      <c r="F451" s="30" t="s">
        <v>151</v>
      </c>
      <c r="G451" s="24" t="s">
        <v>435</v>
      </c>
      <c r="H451" s="23">
        <v>2019</v>
      </c>
      <c r="I451" s="24" t="s">
        <v>937</v>
      </c>
      <c r="J451" s="27" t="s">
        <v>939</v>
      </c>
      <c r="K451" s="23">
        <v>18098055867</v>
      </c>
      <c r="L451" s="181">
        <v>245</v>
      </c>
      <c r="M451" s="181">
        <v>245</v>
      </c>
      <c r="N451" s="181"/>
      <c r="O451" s="181"/>
      <c r="P451" s="181"/>
      <c r="Q451" s="181">
        <v>245</v>
      </c>
      <c r="R451" s="181"/>
      <c r="S451" s="90"/>
      <c r="T451" s="90"/>
      <c r="U451" s="90"/>
      <c r="V451" s="90"/>
      <c r="W451" s="90"/>
      <c r="X451" s="90"/>
      <c r="Y451" s="90"/>
      <c r="Z451" s="90"/>
      <c r="AA451" s="24" t="s">
        <v>135</v>
      </c>
      <c r="AB451" s="24" t="s">
        <v>116</v>
      </c>
      <c r="AC451" s="24" t="s">
        <v>116</v>
      </c>
      <c r="AD451" s="24" t="s">
        <v>116</v>
      </c>
      <c r="AE451" s="24" t="s">
        <v>116</v>
      </c>
      <c r="AF451" s="24" t="s">
        <v>136</v>
      </c>
      <c r="AG451" s="92">
        <v>75</v>
      </c>
      <c r="AH451" s="92">
        <v>138</v>
      </c>
      <c r="AI451" s="92">
        <v>327</v>
      </c>
      <c r="AJ451" s="92">
        <v>809</v>
      </c>
      <c r="AK451" s="24" t="s">
        <v>877</v>
      </c>
      <c r="AL451" s="24" t="s">
        <v>848</v>
      </c>
      <c r="AM451" s="24"/>
      <c r="AP451" s="198"/>
      <c r="AQ451" s="198"/>
      <c r="AR451" s="198"/>
      <c r="AS451" s="198"/>
    </row>
    <row r="452" s="158" customFormat="1" ht="106" customHeight="1" spans="1:45">
      <c r="A452" s="24" t="s">
        <v>933</v>
      </c>
      <c r="B452" s="23" t="s">
        <v>934</v>
      </c>
      <c r="C452" s="92">
        <v>10191110031</v>
      </c>
      <c r="D452" s="24" t="s">
        <v>935</v>
      </c>
      <c r="E452" s="24" t="s">
        <v>969</v>
      </c>
      <c r="F452" s="30" t="s">
        <v>151</v>
      </c>
      <c r="G452" s="24" t="s">
        <v>479</v>
      </c>
      <c r="H452" s="23">
        <v>2019</v>
      </c>
      <c r="I452" s="24" t="s">
        <v>937</v>
      </c>
      <c r="J452" s="27" t="s">
        <v>939</v>
      </c>
      <c r="K452" s="23">
        <v>18098055867</v>
      </c>
      <c r="L452" s="181">
        <v>180</v>
      </c>
      <c r="M452" s="181">
        <v>90</v>
      </c>
      <c r="N452" s="181"/>
      <c r="O452" s="181">
        <v>90</v>
      </c>
      <c r="P452" s="181"/>
      <c r="Q452" s="181"/>
      <c r="R452" s="181">
        <v>90</v>
      </c>
      <c r="S452" s="90"/>
      <c r="T452" s="90"/>
      <c r="U452" s="90"/>
      <c r="V452" s="90"/>
      <c r="W452" s="90"/>
      <c r="X452" s="90"/>
      <c r="Y452" s="90"/>
      <c r="Z452" s="90"/>
      <c r="AA452" s="24" t="s">
        <v>135</v>
      </c>
      <c r="AB452" s="24" t="s">
        <v>116</v>
      </c>
      <c r="AC452" s="24" t="s">
        <v>116</v>
      </c>
      <c r="AD452" s="24" t="s">
        <v>116</v>
      </c>
      <c r="AE452" s="24" t="s">
        <v>116</v>
      </c>
      <c r="AF452" s="24" t="s">
        <v>136</v>
      </c>
      <c r="AG452" s="92">
        <v>35</v>
      </c>
      <c r="AH452" s="92">
        <v>77</v>
      </c>
      <c r="AI452" s="92">
        <v>276</v>
      </c>
      <c r="AJ452" s="92">
        <v>679</v>
      </c>
      <c r="AK452" s="24" t="s">
        <v>877</v>
      </c>
      <c r="AL452" s="24" t="s">
        <v>848</v>
      </c>
      <c r="AM452" s="24"/>
      <c r="AP452" s="198"/>
      <c r="AQ452" s="198"/>
      <c r="AR452" s="198"/>
      <c r="AS452" s="198"/>
    </row>
    <row r="453" s="158" customFormat="1" ht="106" customHeight="1" spans="1:45">
      <c r="A453" s="24" t="s">
        <v>933</v>
      </c>
      <c r="B453" s="23" t="s">
        <v>934</v>
      </c>
      <c r="C453" s="92">
        <v>10191110032</v>
      </c>
      <c r="D453" s="24" t="s">
        <v>935</v>
      </c>
      <c r="E453" s="24" t="s">
        <v>970</v>
      </c>
      <c r="F453" s="24" t="s">
        <v>151</v>
      </c>
      <c r="G453" s="24" t="s">
        <v>479</v>
      </c>
      <c r="H453" s="23">
        <v>2019</v>
      </c>
      <c r="I453" s="24" t="s">
        <v>937</v>
      </c>
      <c r="J453" s="27" t="s">
        <v>939</v>
      </c>
      <c r="K453" s="23">
        <v>18098055867</v>
      </c>
      <c r="L453" s="181">
        <v>186</v>
      </c>
      <c r="M453" s="181"/>
      <c r="N453" s="181"/>
      <c r="O453" s="181"/>
      <c r="P453" s="181"/>
      <c r="Q453" s="181"/>
      <c r="R453" s="181">
        <v>186</v>
      </c>
      <c r="S453" s="90"/>
      <c r="T453" s="90"/>
      <c r="U453" s="90"/>
      <c r="V453" s="90"/>
      <c r="W453" s="90"/>
      <c r="X453" s="90"/>
      <c r="Y453" s="90"/>
      <c r="Z453" s="90"/>
      <c r="AA453" s="24" t="s">
        <v>135</v>
      </c>
      <c r="AB453" s="24" t="s">
        <v>116</v>
      </c>
      <c r="AC453" s="24" t="s">
        <v>116</v>
      </c>
      <c r="AD453" s="24" t="s">
        <v>116</v>
      </c>
      <c r="AE453" s="24" t="s">
        <v>116</v>
      </c>
      <c r="AF453" s="24" t="s">
        <v>136</v>
      </c>
      <c r="AG453" s="92">
        <v>35</v>
      </c>
      <c r="AH453" s="92">
        <v>77</v>
      </c>
      <c r="AI453" s="92">
        <v>276</v>
      </c>
      <c r="AJ453" s="92">
        <v>679</v>
      </c>
      <c r="AK453" s="24" t="s">
        <v>877</v>
      </c>
      <c r="AL453" s="24" t="s">
        <v>848</v>
      </c>
      <c r="AM453" s="24"/>
      <c r="AP453" s="198"/>
      <c r="AQ453" s="198"/>
      <c r="AR453" s="198"/>
      <c r="AS453" s="198"/>
    </row>
    <row r="454" s="158" customFormat="1" ht="106" customHeight="1" spans="1:45">
      <c r="A454" s="24" t="s">
        <v>933</v>
      </c>
      <c r="B454" s="23" t="s">
        <v>934</v>
      </c>
      <c r="C454" s="92">
        <v>10191110033</v>
      </c>
      <c r="D454" s="24" t="s">
        <v>935</v>
      </c>
      <c r="E454" s="73" t="s">
        <v>971</v>
      </c>
      <c r="F454" s="23" t="s">
        <v>153</v>
      </c>
      <c r="G454" s="73" t="s">
        <v>646</v>
      </c>
      <c r="H454" s="23">
        <v>2019</v>
      </c>
      <c r="I454" s="24" t="s">
        <v>937</v>
      </c>
      <c r="J454" s="27" t="s">
        <v>939</v>
      </c>
      <c r="K454" s="23">
        <v>18098055867</v>
      </c>
      <c r="L454" s="187">
        <v>160</v>
      </c>
      <c r="M454" s="187"/>
      <c r="N454" s="181"/>
      <c r="O454" s="181"/>
      <c r="P454" s="181"/>
      <c r="Q454" s="181"/>
      <c r="R454" s="187">
        <v>160</v>
      </c>
      <c r="S454" s="90"/>
      <c r="T454" s="90"/>
      <c r="U454" s="90"/>
      <c r="V454" s="90"/>
      <c r="W454" s="90"/>
      <c r="X454" s="90"/>
      <c r="Y454" s="90"/>
      <c r="Z454" s="90"/>
      <c r="AA454" s="24" t="s">
        <v>135</v>
      </c>
      <c r="AB454" s="24" t="s">
        <v>116</v>
      </c>
      <c r="AC454" s="24" t="s">
        <v>116</v>
      </c>
      <c r="AD454" s="24" t="s">
        <v>116</v>
      </c>
      <c r="AE454" s="24" t="s">
        <v>136</v>
      </c>
      <c r="AF454" s="24" t="s">
        <v>136</v>
      </c>
      <c r="AG454" s="92">
        <v>122</v>
      </c>
      <c r="AH454" s="92">
        <v>284</v>
      </c>
      <c r="AI454" s="92">
        <v>416</v>
      </c>
      <c r="AJ454" s="92">
        <v>1400</v>
      </c>
      <c r="AK454" s="24" t="s">
        <v>972</v>
      </c>
      <c r="AL454" s="24" t="s">
        <v>848</v>
      </c>
      <c r="AM454" s="24"/>
      <c r="AP454" s="198"/>
      <c r="AQ454" s="198"/>
      <c r="AR454" s="198"/>
      <c r="AS454" s="198"/>
    </row>
    <row r="455" s="158" customFormat="1" ht="137" customHeight="1" spans="1:45">
      <c r="A455" s="24" t="s">
        <v>933</v>
      </c>
      <c r="B455" s="23" t="s">
        <v>934</v>
      </c>
      <c r="C455" s="92">
        <v>10191110034</v>
      </c>
      <c r="D455" s="24" t="s">
        <v>935</v>
      </c>
      <c r="E455" s="24" t="s">
        <v>973</v>
      </c>
      <c r="F455" s="23" t="s">
        <v>153</v>
      </c>
      <c r="G455" s="24" t="s">
        <v>349</v>
      </c>
      <c r="H455" s="24" t="s">
        <v>159</v>
      </c>
      <c r="I455" s="24" t="s">
        <v>937</v>
      </c>
      <c r="J455" s="27" t="s">
        <v>939</v>
      </c>
      <c r="K455" s="23">
        <v>18098055867</v>
      </c>
      <c r="L455" s="228">
        <v>11</v>
      </c>
      <c r="M455" s="228"/>
      <c r="N455" s="181"/>
      <c r="O455" s="181"/>
      <c r="P455" s="181"/>
      <c r="Q455" s="181"/>
      <c r="R455" s="228">
        <v>11</v>
      </c>
      <c r="S455" s="90"/>
      <c r="T455" s="90"/>
      <c r="U455" s="90"/>
      <c r="V455" s="90"/>
      <c r="W455" s="90"/>
      <c r="X455" s="90"/>
      <c r="Y455" s="90"/>
      <c r="Z455" s="90"/>
      <c r="AA455" s="24" t="s">
        <v>135</v>
      </c>
      <c r="AB455" s="24" t="s">
        <v>116</v>
      </c>
      <c r="AC455" s="24" t="s">
        <v>116</v>
      </c>
      <c r="AD455" s="24" t="s">
        <v>116</v>
      </c>
      <c r="AE455" s="24" t="s">
        <v>136</v>
      </c>
      <c r="AF455" s="24" t="s">
        <v>136</v>
      </c>
      <c r="AG455" s="92">
        <v>228</v>
      </c>
      <c r="AH455" s="92">
        <v>674</v>
      </c>
      <c r="AI455" s="92">
        <v>203</v>
      </c>
      <c r="AJ455" s="92">
        <v>674</v>
      </c>
      <c r="AK455" s="24" t="s">
        <v>974</v>
      </c>
      <c r="AL455" s="24" t="s">
        <v>848</v>
      </c>
      <c r="AM455" s="24"/>
      <c r="AP455" s="198"/>
      <c r="AQ455" s="198"/>
      <c r="AR455" s="198"/>
      <c r="AS455" s="198"/>
    </row>
    <row r="456" s="158" customFormat="1" ht="125" customHeight="1" spans="1:45">
      <c r="A456" s="24" t="s">
        <v>933</v>
      </c>
      <c r="B456" s="23" t="s">
        <v>934</v>
      </c>
      <c r="C456" s="92">
        <v>10191110035</v>
      </c>
      <c r="D456" s="24" t="s">
        <v>935</v>
      </c>
      <c r="E456" s="24" t="s">
        <v>975</v>
      </c>
      <c r="F456" s="23" t="s">
        <v>153</v>
      </c>
      <c r="G456" s="24" t="s">
        <v>349</v>
      </c>
      <c r="H456" s="24" t="s">
        <v>159</v>
      </c>
      <c r="I456" s="24" t="s">
        <v>937</v>
      </c>
      <c r="J456" s="27" t="s">
        <v>939</v>
      </c>
      <c r="K456" s="23">
        <v>18098055867</v>
      </c>
      <c r="L456" s="228">
        <v>1</v>
      </c>
      <c r="M456" s="228"/>
      <c r="N456" s="181"/>
      <c r="O456" s="181"/>
      <c r="P456" s="181"/>
      <c r="Q456" s="181"/>
      <c r="R456" s="228">
        <v>1</v>
      </c>
      <c r="S456" s="90"/>
      <c r="T456" s="90"/>
      <c r="U456" s="90"/>
      <c r="V456" s="90"/>
      <c r="W456" s="90"/>
      <c r="X456" s="90"/>
      <c r="Y456" s="90"/>
      <c r="Z456" s="90"/>
      <c r="AA456" s="24" t="s">
        <v>135</v>
      </c>
      <c r="AB456" s="24" t="s">
        <v>116</v>
      </c>
      <c r="AC456" s="24" t="s">
        <v>116</v>
      </c>
      <c r="AD456" s="24" t="s">
        <v>116</v>
      </c>
      <c r="AE456" s="24" t="s">
        <v>136</v>
      </c>
      <c r="AF456" s="24" t="s">
        <v>136</v>
      </c>
      <c r="AG456" s="92">
        <v>228</v>
      </c>
      <c r="AH456" s="92">
        <v>674</v>
      </c>
      <c r="AI456" s="92">
        <v>203</v>
      </c>
      <c r="AJ456" s="92">
        <v>674</v>
      </c>
      <c r="AK456" s="24" t="s">
        <v>974</v>
      </c>
      <c r="AL456" s="24" t="s">
        <v>848</v>
      </c>
      <c r="AM456" s="24"/>
      <c r="AP456" s="198"/>
      <c r="AQ456" s="198"/>
      <c r="AR456" s="198"/>
      <c r="AS456" s="198"/>
    </row>
    <row r="457" s="158" customFormat="1" ht="125" customHeight="1" spans="1:45">
      <c r="A457" s="24" t="s">
        <v>933</v>
      </c>
      <c r="B457" s="23" t="s">
        <v>934</v>
      </c>
      <c r="C457" s="92">
        <v>10191110036</v>
      </c>
      <c r="D457" s="24" t="s">
        <v>935</v>
      </c>
      <c r="E457" s="24" t="s">
        <v>976</v>
      </c>
      <c r="F457" s="23" t="s">
        <v>153</v>
      </c>
      <c r="G457" s="25" t="s">
        <v>211</v>
      </c>
      <c r="H457" s="24" t="s">
        <v>159</v>
      </c>
      <c r="I457" s="24" t="s">
        <v>937</v>
      </c>
      <c r="J457" s="27" t="s">
        <v>939</v>
      </c>
      <c r="K457" s="23">
        <v>18098055867</v>
      </c>
      <c r="L457" s="228">
        <v>5</v>
      </c>
      <c r="M457" s="228"/>
      <c r="N457" s="181"/>
      <c r="O457" s="181"/>
      <c r="P457" s="181"/>
      <c r="Q457" s="181"/>
      <c r="R457" s="228">
        <v>5</v>
      </c>
      <c r="S457" s="90"/>
      <c r="T457" s="90"/>
      <c r="U457" s="90"/>
      <c r="V457" s="90"/>
      <c r="W457" s="90"/>
      <c r="X457" s="90"/>
      <c r="Y457" s="90"/>
      <c r="Z457" s="90"/>
      <c r="AA457" s="24" t="s">
        <v>135</v>
      </c>
      <c r="AB457" s="24" t="s">
        <v>116</v>
      </c>
      <c r="AC457" s="24" t="s">
        <v>116</v>
      </c>
      <c r="AD457" s="24" t="s">
        <v>116</v>
      </c>
      <c r="AE457" s="24" t="s">
        <v>136</v>
      </c>
      <c r="AF457" s="24" t="s">
        <v>136</v>
      </c>
      <c r="AG457" s="92">
        <v>258</v>
      </c>
      <c r="AH457" s="92">
        <v>675</v>
      </c>
      <c r="AI457" s="92">
        <v>176</v>
      </c>
      <c r="AJ457" s="92">
        <v>675</v>
      </c>
      <c r="AK457" s="24" t="s">
        <v>977</v>
      </c>
      <c r="AL457" s="24" t="s">
        <v>848</v>
      </c>
      <c r="AM457" s="24"/>
      <c r="AP457" s="198"/>
      <c r="AQ457" s="198"/>
      <c r="AR457" s="198"/>
      <c r="AS457" s="198"/>
    </row>
    <row r="458" s="158" customFormat="1" ht="125" customHeight="1" spans="1:45">
      <c r="A458" s="24" t="s">
        <v>933</v>
      </c>
      <c r="B458" s="23" t="s">
        <v>934</v>
      </c>
      <c r="C458" s="92">
        <v>10191110037</v>
      </c>
      <c r="D458" s="24" t="s">
        <v>935</v>
      </c>
      <c r="E458" s="24" t="s">
        <v>978</v>
      </c>
      <c r="F458" s="23" t="s">
        <v>153</v>
      </c>
      <c r="G458" s="24" t="s">
        <v>394</v>
      </c>
      <c r="H458" s="24" t="s">
        <v>159</v>
      </c>
      <c r="I458" s="24" t="s">
        <v>937</v>
      </c>
      <c r="J458" s="27" t="s">
        <v>939</v>
      </c>
      <c r="K458" s="23">
        <v>18098055867</v>
      </c>
      <c r="L458" s="228">
        <v>5</v>
      </c>
      <c r="M458" s="228"/>
      <c r="N458" s="181"/>
      <c r="O458" s="181"/>
      <c r="P458" s="181"/>
      <c r="Q458" s="181"/>
      <c r="R458" s="228">
        <v>5</v>
      </c>
      <c r="S458" s="90"/>
      <c r="T458" s="90"/>
      <c r="U458" s="90"/>
      <c r="V458" s="90"/>
      <c r="W458" s="90"/>
      <c r="X458" s="90"/>
      <c r="Y458" s="90"/>
      <c r="Z458" s="90"/>
      <c r="AA458" s="24" t="s">
        <v>135</v>
      </c>
      <c r="AB458" s="24" t="s">
        <v>116</v>
      </c>
      <c r="AC458" s="24" t="s">
        <v>116</v>
      </c>
      <c r="AD458" s="24" t="s">
        <v>116</v>
      </c>
      <c r="AE458" s="24" t="s">
        <v>136</v>
      </c>
      <c r="AF458" s="24" t="s">
        <v>136</v>
      </c>
      <c r="AG458" s="92">
        <v>359</v>
      </c>
      <c r="AH458" s="92">
        <v>938</v>
      </c>
      <c r="AI458" s="92">
        <v>302</v>
      </c>
      <c r="AJ458" s="92">
        <v>938</v>
      </c>
      <c r="AK458" s="24" t="s">
        <v>979</v>
      </c>
      <c r="AL458" s="24" t="s">
        <v>848</v>
      </c>
      <c r="AM458" s="24"/>
      <c r="AP458" s="198"/>
      <c r="AQ458" s="198"/>
      <c r="AR458" s="198"/>
      <c r="AS458" s="198"/>
    </row>
    <row r="459" s="158" customFormat="1" ht="125" customHeight="1" spans="1:45">
      <c r="A459" s="24" t="s">
        <v>933</v>
      </c>
      <c r="B459" s="23" t="s">
        <v>934</v>
      </c>
      <c r="C459" s="92">
        <v>10191110038</v>
      </c>
      <c r="D459" s="24" t="s">
        <v>935</v>
      </c>
      <c r="E459" s="24" t="s">
        <v>980</v>
      </c>
      <c r="F459" s="23" t="s">
        <v>153</v>
      </c>
      <c r="G459" s="24" t="s">
        <v>646</v>
      </c>
      <c r="H459" s="24" t="s">
        <v>159</v>
      </c>
      <c r="I459" s="24" t="s">
        <v>937</v>
      </c>
      <c r="J459" s="27" t="s">
        <v>939</v>
      </c>
      <c r="K459" s="23">
        <v>18098055867</v>
      </c>
      <c r="L459" s="228">
        <v>18</v>
      </c>
      <c r="M459" s="228"/>
      <c r="N459" s="181"/>
      <c r="O459" s="181"/>
      <c r="P459" s="181"/>
      <c r="Q459" s="181"/>
      <c r="R459" s="228">
        <v>18</v>
      </c>
      <c r="S459" s="90"/>
      <c r="T459" s="90"/>
      <c r="U459" s="90"/>
      <c r="V459" s="90"/>
      <c r="W459" s="90"/>
      <c r="X459" s="90"/>
      <c r="Y459" s="90"/>
      <c r="Z459" s="90"/>
      <c r="AA459" s="24" t="s">
        <v>135</v>
      </c>
      <c r="AB459" s="24" t="s">
        <v>116</v>
      </c>
      <c r="AC459" s="24" t="s">
        <v>116</v>
      </c>
      <c r="AD459" s="24" t="s">
        <v>116</v>
      </c>
      <c r="AE459" s="24" t="s">
        <v>136</v>
      </c>
      <c r="AF459" s="24" t="s">
        <v>136</v>
      </c>
      <c r="AG459" s="92">
        <v>481</v>
      </c>
      <c r="AH459" s="92">
        <v>1400</v>
      </c>
      <c r="AI459" s="92">
        <v>416</v>
      </c>
      <c r="AJ459" s="92">
        <v>1400</v>
      </c>
      <c r="AK459" s="24" t="s">
        <v>981</v>
      </c>
      <c r="AL459" s="24" t="s">
        <v>848</v>
      </c>
      <c r="AM459" s="24"/>
      <c r="AP459" s="198"/>
      <c r="AQ459" s="198"/>
      <c r="AR459" s="198"/>
      <c r="AS459" s="198"/>
    </row>
    <row r="460" s="158" customFormat="1" ht="125" customHeight="1" spans="1:45">
      <c r="A460" s="24" t="s">
        <v>933</v>
      </c>
      <c r="B460" s="23" t="s">
        <v>934</v>
      </c>
      <c r="C460" s="92">
        <v>10191110039</v>
      </c>
      <c r="D460" s="24" t="s">
        <v>935</v>
      </c>
      <c r="E460" s="24" t="s">
        <v>982</v>
      </c>
      <c r="F460" s="23" t="s">
        <v>153</v>
      </c>
      <c r="G460" s="24" t="s">
        <v>261</v>
      </c>
      <c r="H460" s="24" t="s">
        <v>159</v>
      </c>
      <c r="I460" s="24" t="s">
        <v>937</v>
      </c>
      <c r="J460" s="27" t="s">
        <v>939</v>
      </c>
      <c r="K460" s="23">
        <v>18098055867</v>
      </c>
      <c r="L460" s="228">
        <v>1</v>
      </c>
      <c r="M460" s="228"/>
      <c r="N460" s="181"/>
      <c r="O460" s="181"/>
      <c r="P460" s="181"/>
      <c r="Q460" s="181"/>
      <c r="R460" s="228">
        <v>1</v>
      </c>
      <c r="S460" s="90"/>
      <c r="T460" s="90"/>
      <c r="U460" s="90"/>
      <c r="V460" s="90"/>
      <c r="W460" s="90"/>
      <c r="X460" s="90"/>
      <c r="Y460" s="90"/>
      <c r="Z460" s="90"/>
      <c r="AA460" s="24" t="s">
        <v>135</v>
      </c>
      <c r="AB460" s="24" t="s">
        <v>116</v>
      </c>
      <c r="AC460" s="24" t="s">
        <v>116</v>
      </c>
      <c r="AD460" s="24" t="s">
        <v>116</v>
      </c>
      <c r="AE460" s="24" t="s">
        <v>136</v>
      </c>
      <c r="AF460" s="24" t="s">
        <v>136</v>
      </c>
      <c r="AG460" s="92">
        <v>176</v>
      </c>
      <c r="AH460" s="92">
        <v>500</v>
      </c>
      <c r="AI460" s="92">
        <v>147</v>
      </c>
      <c r="AJ460" s="92">
        <v>500</v>
      </c>
      <c r="AK460" s="24" t="s">
        <v>983</v>
      </c>
      <c r="AL460" s="24" t="s">
        <v>848</v>
      </c>
      <c r="AM460" s="24"/>
      <c r="AP460" s="198"/>
      <c r="AQ460" s="198"/>
      <c r="AR460" s="198"/>
      <c r="AS460" s="198"/>
    </row>
    <row r="461" s="158" customFormat="1" ht="125" customHeight="1" spans="1:45">
      <c r="A461" s="24" t="s">
        <v>933</v>
      </c>
      <c r="B461" s="23" t="s">
        <v>934</v>
      </c>
      <c r="C461" s="92">
        <v>10191110040</v>
      </c>
      <c r="D461" s="24" t="s">
        <v>935</v>
      </c>
      <c r="E461" s="24" t="s">
        <v>984</v>
      </c>
      <c r="F461" s="23" t="s">
        <v>153</v>
      </c>
      <c r="G461" s="24" t="s">
        <v>659</v>
      </c>
      <c r="H461" s="24" t="s">
        <v>159</v>
      </c>
      <c r="I461" s="24" t="s">
        <v>937</v>
      </c>
      <c r="J461" s="27" t="s">
        <v>939</v>
      </c>
      <c r="K461" s="23">
        <v>18098055867</v>
      </c>
      <c r="L461" s="228">
        <v>5</v>
      </c>
      <c r="M461" s="228"/>
      <c r="N461" s="181"/>
      <c r="O461" s="181"/>
      <c r="P461" s="181"/>
      <c r="Q461" s="181"/>
      <c r="R461" s="228">
        <v>5</v>
      </c>
      <c r="S461" s="90"/>
      <c r="T461" s="90"/>
      <c r="U461" s="90"/>
      <c r="V461" s="90"/>
      <c r="W461" s="90"/>
      <c r="X461" s="90"/>
      <c r="Y461" s="90"/>
      <c r="Z461" s="90"/>
      <c r="AA461" s="24" t="s">
        <v>135</v>
      </c>
      <c r="AB461" s="24" t="s">
        <v>116</v>
      </c>
      <c r="AC461" s="24" t="s">
        <v>116</v>
      </c>
      <c r="AD461" s="24" t="s">
        <v>116</v>
      </c>
      <c r="AE461" s="24" t="s">
        <v>136</v>
      </c>
      <c r="AF461" s="24" t="s">
        <v>136</v>
      </c>
      <c r="AG461" s="92">
        <v>85</v>
      </c>
      <c r="AH461" s="92">
        <v>230</v>
      </c>
      <c r="AI461" s="92">
        <v>193</v>
      </c>
      <c r="AJ461" s="92">
        <v>230</v>
      </c>
      <c r="AK461" s="24" t="s">
        <v>985</v>
      </c>
      <c r="AL461" s="24" t="s">
        <v>848</v>
      </c>
      <c r="AM461" s="24"/>
      <c r="AP461" s="198"/>
      <c r="AQ461" s="198"/>
      <c r="AR461" s="198"/>
      <c r="AS461" s="198"/>
    </row>
    <row r="462" s="158" customFormat="1" ht="125" customHeight="1" spans="1:45">
      <c r="A462" s="24" t="s">
        <v>933</v>
      </c>
      <c r="B462" s="23" t="s">
        <v>934</v>
      </c>
      <c r="C462" s="92">
        <v>10191110041</v>
      </c>
      <c r="D462" s="24" t="s">
        <v>935</v>
      </c>
      <c r="E462" s="24" t="s">
        <v>986</v>
      </c>
      <c r="F462" s="23" t="s">
        <v>153</v>
      </c>
      <c r="G462" s="24" t="s">
        <v>351</v>
      </c>
      <c r="H462" s="24" t="s">
        <v>159</v>
      </c>
      <c r="I462" s="24" t="s">
        <v>937</v>
      </c>
      <c r="J462" s="27" t="s">
        <v>939</v>
      </c>
      <c r="K462" s="23">
        <v>18098055867</v>
      </c>
      <c r="L462" s="228">
        <v>10.01</v>
      </c>
      <c r="M462" s="228"/>
      <c r="N462" s="181"/>
      <c r="O462" s="181"/>
      <c r="P462" s="181"/>
      <c r="Q462" s="181"/>
      <c r="R462" s="228">
        <v>10.01</v>
      </c>
      <c r="S462" s="90"/>
      <c r="T462" s="90"/>
      <c r="U462" s="90"/>
      <c r="V462" s="90"/>
      <c r="W462" s="90"/>
      <c r="X462" s="90"/>
      <c r="Y462" s="90"/>
      <c r="Z462" s="90"/>
      <c r="AA462" s="24" t="s">
        <v>135</v>
      </c>
      <c r="AB462" s="24" t="s">
        <v>116</v>
      </c>
      <c r="AC462" s="24" t="s">
        <v>116</v>
      </c>
      <c r="AD462" s="24" t="s">
        <v>116</v>
      </c>
      <c r="AE462" s="24" t="s">
        <v>136</v>
      </c>
      <c r="AF462" s="24" t="s">
        <v>136</v>
      </c>
      <c r="AG462" s="92">
        <v>154</v>
      </c>
      <c r="AH462" s="92">
        <v>497</v>
      </c>
      <c r="AI462" s="92">
        <v>132</v>
      </c>
      <c r="AJ462" s="92">
        <v>497</v>
      </c>
      <c r="AK462" s="24" t="s">
        <v>987</v>
      </c>
      <c r="AL462" s="24" t="s">
        <v>848</v>
      </c>
      <c r="AM462" s="24"/>
      <c r="AP462" s="198"/>
      <c r="AQ462" s="198"/>
      <c r="AR462" s="198"/>
      <c r="AS462" s="198"/>
    </row>
    <row r="463" s="158" customFormat="1" ht="106" customHeight="1" spans="1:45">
      <c r="A463" s="24" t="s">
        <v>933</v>
      </c>
      <c r="B463" s="23" t="s">
        <v>934</v>
      </c>
      <c r="C463" s="92">
        <v>10191110042</v>
      </c>
      <c r="D463" s="24" t="s">
        <v>935</v>
      </c>
      <c r="E463" s="24" t="s">
        <v>988</v>
      </c>
      <c r="F463" s="24" t="s">
        <v>155</v>
      </c>
      <c r="G463" s="24" t="s">
        <v>317</v>
      </c>
      <c r="H463" s="24" t="s">
        <v>159</v>
      </c>
      <c r="I463" s="24" t="s">
        <v>937</v>
      </c>
      <c r="J463" s="27" t="s">
        <v>939</v>
      </c>
      <c r="K463" s="23">
        <v>18098055867</v>
      </c>
      <c r="L463" s="185">
        <v>11.9</v>
      </c>
      <c r="M463" s="185"/>
      <c r="N463" s="181"/>
      <c r="O463" s="181"/>
      <c r="P463" s="181"/>
      <c r="Q463" s="181"/>
      <c r="R463" s="185">
        <v>11.9</v>
      </c>
      <c r="S463" s="90"/>
      <c r="T463" s="90"/>
      <c r="U463" s="90"/>
      <c r="V463" s="90"/>
      <c r="W463" s="90"/>
      <c r="X463" s="90"/>
      <c r="Y463" s="90"/>
      <c r="Z463" s="90"/>
      <c r="AA463" s="24" t="s">
        <v>135</v>
      </c>
      <c r="AB463" s="24" t="s">
        <v>116</v>
      </c>
      <c r="AC463" s="24" t="s">
        <v>116</v>
      </c>
      <c r="AD463" s="24" t="s">
        <v>136</v>
      </c>
      <c r="AE463" s="24" t="s">
        <v>136</v>
      </c>
      <c r="AF463" s="24" t="s">
        <v>136</v>
      </c>
      <c r="AG463" s="235">
        <v>80</v>
      </c>
      <c r="AH463" s="235">
        <v>196</v>
      </c>
      <c r="AI463" s="235">
        <v>362</v>
      </c>
      <c r="AJ463" s="235">
        <v>945</v>
      </c>
      <c r="AK463" s="24" t="s">
        <v>877</v>
      </c>
      <c r="AL463" s="24" t="s">
        <v>848</v>
      </c>
      <c r="AM463" s="24"/>
      <c r="AP463" s="198"/>
      <c r="AQ463" s="198"/>
      <c r="AR463" s="198"/>
      <c r="AS463" s="198"/>
    </row>
    <row r="464" s="158" customFormat="1" ht="106" customHeight="1" spans="1:45">
      <c r="A464" s="24" t="s">
        <v>933</v>
      </c>
      <c r="B464" s="23" t="s">
        <v>934</v>
      </c>
      <c r="C464" s="92">
        <v>10191110043</v>
      </c>
      <c r="D464" s="24" t="s">
        <v>935</v>
      </c>
      <c r="E464" s="24" t="s">
        <v>989</v>
      </c>
      <c r="F464" s="24" t="s">
        <v>155</v>
      </c>
      <c r="G464" s="24" t="s">
        <v>303</v>
      </c>
      <c r="H464" s="24" t="s">
        <v>159</v>
      </c>
      <c r="I464" s="24" t="s">
        <v>937</v>
      </c>
      <c r="J464" s="27" t="s">
        <v>939</v>
      </c>
      <c r="K464" s="23">
        <v>18098055867</v>
      </c>
      <c r="L464" s="185">
        <v>28</v>
      </c>
      <c r="M464" s="185"/>
      <c r="N464" s="181"/>
      <c r="O464" s="181"/>
      <c r="P464" s="181"/>
      <c r="Q464" s="181"/>
      <c r="R464" s="185">
        <v>28</v>
      </c>
      <c r="S464" s="90"/>
      <c r="T464" s="90"/>
      <c r="U464" s="90"/>
      <c r="V464" s="90"/>
      <c r="W464" s="90"/>
      <c r="X464" s="90"/>
      <c r="Y464" s="90"/>
      <c r="Z464" s="90"/>
      <c r="AA464" s="24" t="s">
        <v>135</v>
      </c>
      <c r="AB464" s="24" t="s">
        <v>116</v>
      </c>
      <c r="AC464" s="24" t="s">
        <v>116</v>
      </c>
      <c r="AD464" s="24" t="s">
        <v>136</v>
      </c>
      <c r="AE464" s="24" t="s">
        <v>136</v>
      </c>
      <c r="AF464" s="24" t="s">
        <v>136</v>
      </c>
      <c r="AG464" s="235">
        <v>82</v>
      </c>
      <c r="AH464" s="235">
        <v>166</v>
      </c>
      <c r="AI464" s="235">
        <v>278</v>
      </c>
      <c r="AJ464" s="235">
        <v>643</v>
      </c>
      <c r="AK464" s="24" t="s">
        <v>877</v>
      </c>
      <c r="AL464" s="24" t="s">
        <v>848</v>
      </c>
      <c r="AM464" s="24"/>
      <c r="AP464" s="198"/>
      <c r="AQ464" s="198"/>
      <c r="AR464" s="198"/>
      <c r="AS464" s="198"/>
    </row>
    <row r="465" s="158" customFormat="1" ht="106" customHeight="1" spans="1:45">
      <c r="A465" s="24" t="s">
        <v>933</v>
      </c>
      <c r="B465" s="23" t="s">
        <v>934</v>
      </c>
      <c r="C465" s="92">
        <v>10191110044</v>
      </c>
      <c r="D465" s="24" t="s">
        <v>935</v>
      </c>
      <c r="E465" s="24" t="s">
        <v>990</v>
      </c>
      <c r="F465" s="24" t="s">
        <v>155</v>
      </c>
      <c r="G465" s="24" t="s">
        <v>991</v>
      </c>
      <c r="H465" s="24" t="s">
        <v>159</v>
      </c>
      <c r="I465" s="24" t="s">
        <v>937</v>
      </c>
      <c r="J465" s="27" t="s">
        <v>939</v>
      </c>
      <c r="K465" s="23">
        <v>18098055867</v>
      </c>
      <c r="L465" s="185">
        <v>50</v>
      </c>
      <c r="M465" s="185"/>
      <c r="N465" s="181"/>
      <c r="O465" s="181"/>
      <c r="P465" s="181"/>
      <c r="Q465" s="181"/>
      <c r="R465" s="185">
        <v>50</v>
      </c>
      <c r="S465" s="90"/>
      <c r="T465" s="90"/>
      <c r="U465" s="90"/>
      <c r="V465" s="90"/>
      <c r="W465" s="90"/>
      <c r="X465" s="90"/>
      <c r="Y465" s="90"/>
      <c r="Z465" s="90"/>
      <c r="AA465" s="24" t="s">
        <v>135</v>
      </c>
      <c r="AB465" s="24" t="s">
        <v>116</v>
      </c>
      <c r="AC465" s="24" t="s">
        <v>116</v>
      </c>
      <c r="AD465" s="24" t="s">
        <v>136</v>
      </c>
      <c r="AE465" s="24" t="s">
        <v>136</v>
      </c>
      <c r="AF465" s="24" t="s">
        <v>136</v>
      </c>
      <c r="AG465" s="235">
        <v>40</v>
      </c>
      <c r="AH465" s="235">
        <v>96</v>
      </c>
      <c r="AI465" s="235">
        <v>146</v>
      </c>
      <c r="AJ465" s="235">
        <v>346</v>
      </c>
      <c r="AK465" s="24" t="s">
        <v>877</v>
      </c>
      <c r="AL465" s="24" t="s">
        <v>848</v>
      </c>
      <c r="AM465" s="24"/>
      <c r="AP465" s="198"/>
      <c r="AQ465" s="198"/>
      <c r="AR465" s="198"/>
      <c r="AS465" s="198"/>
    </row>
    <row r="466" s="158" customFormat="1" ht="106" customHeight="1" spans="1:45">
      <c r="A466" s="24" t="s">
        <v>933</v>
      </c>
      <c r="B466" s="23" t="s">
        <v>934</v>
      </c>
      <c r="C466" s="92">
        <v>10191110045</v>
      </c>
      <c r="D466" s="24" t="s">
        <v>935</v>
      </c>
      <c r="E466" s="24" t="s">
        <v>992</v>
      </c>
      <c r="F466" s="24" t="s">
        <v>155</v>
      </c>
      <c r="G466" s="24" t="s">
        <v>661</v>
      </c>
      <c r="H466" s="23">
        <v>2019</v>
      </c>
      <c r="I466" s="24" t="s">
        <v>937</v>
      </c>
      <c r="J466" s="27" t="s">
        <v>939</v>
      </c>
      <c r="K466" s="23">
        <v>18098055867</v>
      </c>
      <c r="L466" s="181">
        <v>110</v>
      </c>
      <c r="M466" s="181"/>
      <c r="N466" s="181"/>
      <c r="O466" s="181"/>
      <c r="P466" s="181"/>
      <c r="Q466" s="181"/>
      <c r="R466" s="181">
        <v>110</v>
      </c>
      <c r="S466" s="90"/>
      <c r="T466" s="90"/>
      <c r="U466" s="90"/>
      <c r="V466" s="90"/>
      <c r="W466" s="90"/>
      <c r="X466" s="90"/>
      <c r="Y466" s="90"/>
      <c r="Z466" s="90"/>
      <c r="AA466" s="24" t="s">
        <v>135</v>
      </c>
      <c r="AB466" s="24" t="s">
        <v>116</v>
      </c>
      <c r="AC466" s="24" t="s">
        <v>116</v>
      </c>
      <c r="AD466" s="24" t="s">
        <v>136</v>
      </c>
      <c r="AE466" s="24" t="s">
        <v>136</v>
      </c>
      <c r="AF466" s="24" t="s">
        <v>136</v>
      </c>
      <c r="AG466" s="235">
        <v>45</v>
      </c>
      <c r="AH466" s="235">
        <v>99</v>
      </c>
      <c r="AI466" s="235">
        <v>173</v>
      </c>
      <c r="AJ466" s="235">
        <v>99</v>
      </c>
      <c r="AK466" s="24" t="s">
        <v>877</v>
      </c>
      <c r="AL466" s="24" t="s">
        <v>848</v>
      </c>
      <c r="AM466" s="24"/>
      <c r="AP466" s="198"/>
      <c r="AQ466" s="198"/>
      <c r="AR466" s="198"/>
      <c r="AS466" s="198"/>
    </row>
    <row r="467" s="158" customFormat="1" ht="106" customHeight="1" spans="1:45">
      <c r="A467" s="24" t="s">
        <v>933</v>
      </c>
      <c r="B467" s="23" t="s">
        <v>934</v>
      </c>
      <c r="C467" s="92">
        <v>10191110046</v>
      </c>
      <c r="D467" s="24" t="s">
        <v>935</v>
      </c>
      <c r="E467" s="24" t="s">
        <v>993</v>
      </c>
      <c r="F467" s="24" t="s">
        <v>155</v>
      </c>
      <c r="G467" s="24" t="s">
        <v>375</v>
      </c>
      <c r="H467" s="23">
        <v>2019</v>
      </c>
      <c r="I467" s="24" t="s">
        <v>937</v>
      </c>
      <c r="J467" s="27" t="s">
        <v>939</v>
      </c>
      <c r="K467" s="23">
        <v>18098055867</v>
      </c>
      <c r="L467" s="181">
        <v>110</v>
      </c>
      <c r="M467" s="181"/>
      <c r="N467" s="181"/>
      <c r="O467" s="181"/>
      <c r="P467" s="181"/>
      <c r="Q467" s="181"/>
      <c r="R467" s="181">
        <v>110</v>
      </c>
      <c r="S467" s="90"/>
      <c r="T467" s="90"/>
      <c r="U467" s="90"/>
      <c r="V467" s="90"/>
      <c r="W467" s="90"/>
      <c r="X467" s="90"/>
      <c r="Y467" s="90"/>
      <c r="Z467" s="90"/>
      <c r="AA467" s="24" t="s">
        <v>135</v>
      </c>
      <c r="AB467" s="24" t="s">
        <v>116</v>
      </c>
      <c r="AC467" s="24" t="s">
        <v>116</v>
      </c>
      <c r="AD467" s="24" t="s">
        <v>136</v>
      </c>
      <c r="AE467" s="24" t="s">
        <v>136</v>
      </c>
      <c r="AF467" s="24" t="s">
        <v>136</v>
      </c>
      <c r="AG467" s="235">
        <v>44</v>
      </c>
      <c r="AH467" s="235">
        <v>119</v>
      </c>
      <c r="AI467" s="235">
        <v>211</v>
      </c>
      <c r="AJ467" s="235">
        <v>119</v>
      </c>
      <c r="AK467" s="24" t="s">
        <v>877</v>
      </c>
      <c r="AL467" s="24" t="s">
        <v>848</v>
      </c>
      <c r="AM467" s="24"/>
      <c r="AP467" s="198"/>
      <c r="AQ467" s="198"/>
      <c r="AR467" s="198"/>
      <c r="AS467" s="198"/>
    </row>
    <row r="468" s="158" customFormat="1" ht="106" customHeight="1" spans="1:45">
      <c r="A468" s="24" t="s">
        <v>933</v>
      </c>
      <c r="B468" s="23" t="s">
        <v>934</v>
      </c>
      <c r="C468" s="92">
        <v>10191110047</v>
      </c>
      <c r="D468" s="24" t="s">
        <v>935</v>
      </c>
      <c r="E468" s="24" t="s">
        <v>994</v>
      </c>
      <c r="F468" s="24" t="s">
        <v>155</v>
      </c>
      <c r="G468" s="24" t="s">
        <v>238</v>
      </c>
      <c r="H468" s="23">
        <v>2019</v>
      </c>
      <c r="I468" s="24" t="s">
        <v>937</v>
      </c>
      <c r="J468" s="27" t="s">
        <v>939</v>
      </c>
      <c r="K468" s="23">
        <v>18098055867</v>
      </c>
      <c r="L468" s="181">
        <v>120</v>
      </c>
      <c r="M468" s="181">
        <v>60</v>
      </c>
      <c r="N468" s="181"/>
      <c r="O468" s="181">
        <v>60</v>
      </c>
      <c r="P468" s="181"/>
      <c r="Q468" s="181"/>
      <c r="R468" s="181">
        <v>60</v>
      </c>
      <c r="S468" s="90"/>
      <c r="T468" s="90"/>
      <c r="U468" s="90"/>
      <c r="V468" s="90"/>
      <c r="W468" s="90"/>
      <c r="X468" s="90"/>
      <c r="Y468" s="90"/>
      <c r="Z468" s="90"/>
      <c r="AA468" s="24" t="s">
        <v>135</v>
      </c>
      <c r="AB468" s="24" t="s">
        <v>116</v>
      </c>
      <c r="AC468" s="24" t="s">
        <v>116</v>
      </c>
      <c r="AD468" s="24" t="s">
        <v>136</v>
      </c>
      <c r="AE468" s="24" t="s">
        <v>136</v>
      </c>
      <c r="AF468" s="24" t="s">
        <v>136</v>
      </c>
      <c r="AG468" s="235">
        <v>73</v>
      </c>
      <c r="AH468" s="235">
        <v>166</v>
      </c>
      <c r="AI468" s="235">
        <v>457</v>
      </c>
      <c r="AJ468" s="235">
        <v>166</v>
      </c>
      <c r="AK468" s="24" t="s">
        <v>877</v>
      </c>
      <c r="AL468" s="24" t="s">
        <v>848</v>
      </c>
      <c r="AM468" s="24"/>
      <c r="AP468" s="198"/>
      <c r="AQ468" s="198"/>
      <c r="AR468" s="198"/>
      <c r="AS468" s="198"/>
    </row>
    <row r="469" s="158" customFormat="1" ht="106" customHeight="1" spans="1:45">
      <c r="A469" s="24" t="s">
        <v>933</v>
      </c>
      <c r="B469" s="23" t="s">
        <v>934</v>
      </c>
      <c r="C469" s="92">
        <v>10191110048</v>
      </c>
      <c r="D469" s="24" t="s">
        <v>935</v>
      </c>
      <c r="E469" s="24" t="s">
        <v>995</v>
      </c>
      <c r="F469" s="24" t="s">
        <v>155</v>
      </c>
      <c r="G469" s="24" t="s">
        <v>232</v>
      </c>
      <c r="H469" s="23">
        <v>2019</v>
      </c>
      <c r="I469" s="24" t="s">
        <v>937</v>
      </c>
      <c r="J469" s="27" t="s">
        <v>939</v>
      </c>
      <c r="K469" s="23">
        <v>18098055867</v>
      </c>
      <c r="L469" s="181">
        <v>80</v>
      </c>
      <c r="M469" s="181"/>
      <c r="N469" s="181"/>
      <c r="O469" s="181"/>
      <c r="P469" s="181"/>
      <c r="Q469" s="181"/>
      <c r="R469" s="181">
        <v>80</v>
      </c>
      <c r="S469" s="90"/>
      <c r="T469" s="90"/>
      <c r="U469" s="90"/>
      <c r="V469" s="90"/>
      <c r="W469" s="90"/>
      <c r="X469" s="90"/>
      <c r="Y469" s="90"/>
      <c r="Z469" s="90"/>
      <c r="AA469" s="24" t="s">
        <v>135</v>
      </c>
      <c r="AB469" s="24" t="s">
        <v>116</v>
      </c>
      <c r="AC469" s="24" t="s">
        <v>116</v>
      </c>
      <c r="AD469" s="24" t="s">
        <v>136</v>
      </c>
      <c r="AE469" s="24" t="s">
        <v>136</v>
      </c>
      <c r="AF469" s="24" t="s">
        <v>136</v>
      </c>
      <c r="AG469" s="235">
        <v>40</v>
      </c>
      <c r="AH469" s="235">
        <v>68</v>
      </c>
      <c r="AI469" s="235">
        <v>133</v>
      </c>
      <c r="AJ469" s="235">
        <v>68</v>
      </c>
      <c r="AK469" s="24" t="s">
        <v>877</v>
      </c>
      <c r="AL469" s="24" t="s">
        <v>848</v>
      </c>
      <c r="AM469" s="24"/>
      <c r="AP469" s="198"/>
      <c r="AQ469" s="198"/>
      <c r="AR469" s="198"/>
      <c r="AS469" s="198"/>
    </row>
    <row r="470" s="158" customFormat="1" ht="106" customHeight="1" spans="1:45">
      <c r="A470" s="24" t="s">
        <v>933</v>
      </c>
      <c r="B470" s="23" t="s">
        <v>934</v>
      </c>
      <c r="C470" s="92">
        <v>10191110049</v>
      </c>
      <c r="D470" s="24" t="s">
        <v>935</v>
      </c>
      <c r="E470" s="24" t="s">
        <v>996</v>
      </c>
      <c r="F470" s="24" t="s">
        <v>155</v>
      </c>
      <c r="G470" s="24" t="s">
        <v>991</v>
      </c>
      <c r="H470" s="23">
        <v>2019</v>
      </c>
      <c r="I470" s="24" t="s">
        <v>937</v>
      </c>
      <c r="J470" s="27" t="s">
        <v>939</v>
      </c>
      <c r="K470" s="23">
        <v>18098055867</v>
      </c>
      <c r="L470" s="181">
        <v>210</v>
      </c>
      <c r="M470" s="181"/>
      <c r="N470" s="181"/>
      <c r="O470" s="181"/>
      <c r="P470" s="181"/>
      <c r="Q470" s="181"/>
      <c r="R470" s="181">
        <v>210</v>
      </c>
      <c r="S470" s="90"/>
      <c r="T470" s="90"/>
      <c r="U470" s="90"/>
      <c r="V470" s="90"/>
      <c r="W470" s="90"/>
      <c r="X470" s="90"/>
      <c r="Y470" s="90"/>
      <c r="Z470" s="90"/>
      <c r="AA470" s="24" t="s">
        <v>135</v>
      </c>
      <c r="AB470" s="24" t="s">
        <v>116</v>
      </c>
      <c r="AC470" s="24" t="s">
        <v>116</v>
      </c>
      <c r="AD470" s="24" t="s">
        <v>136</v>
      </c>
      <c r="AE470" s="24" t="s">
        <v>136</v>
      </c>
      <c r="AF470" s="24" t="s">
        <v>136</v>
      </c>
      <c r="AG470" s="235">
        <v>40</v>
      </c>
      <c r="AH470" s="235">
        <v>96</v>
      </c>
      <c r="AI470" s="235">
        <v>146</v>
      </c>
      <c r="AJ470" s="235">
        <v>346</v>
      </c>
      <c r="AK470" s="24" t="s">
        <v>877</v>
      </c>
      <c r="AL470" s="24" t="s">
        <v>848</v>
      </c>
      <c r="AM470" s="24"/>
      <c r="AP470" s="198"/>
      <c r="AQ470" s="198"/>
      <c r="AR470" s="198"/>
      <c r="AS470" s="198"/>
    </row>
    <row r="471" s="158" customFormat="1" ht="106" customHeight="1" spans="1:45">
      <c r="A471" s="24" t="s">
        <v>933</v>
      </c>
      <c r="B471" s="23" t="s">
        <v>934</v>
      </c>
      <c r="C471" s="92">
        <v>10191110050</v>
      </c>
      <c r="D471" s="24" t="s">
        <v>935</v>
      </c>
      <c r="E471" s="24" t="s">
        <v>997</v>
      </c>
      <c r="F471" s="24" t="s">
        <v>157</v>
      </c>
      <c r="G471" s="24" t="s">
        <v>378</v>
      </c>
      <c r="H471" s="24" t="s">
        <v>159</v>
      </c>
      <c r="I471" s="24" t="s">
        <v>937</v>
      </c>
      <c r="J471" s="24" t="s">
        <v>833</v>
      </c>
      <c r="K471" s="23">
        <v>15235911991</v>
      </c>
      <c r="L471" s="228">
        <v>14.97</v>
      </c>
      <c r="M471" s="181"/>
      <c r="N471" s="181"/>
      <c r="O471" s="181"/>
      <c r="P471" s="181"/>
      <c r="Q471" s="181"/>
      <c r="R471" s="228">
        <v>14.97</v>
      </c>
      <c r="S471" s="90"/>
      <c r="T471" s="90"/>
      <c r="U471" s="90"/>
      <c r="V471" s="90"/>
      <c r="W471" s="90"/>
      <c r="X471" s="90"/>
      <c r="Y471" s="90"/>
      <c r="Z471" s="90"/>
      <c r="AA471" s="24" t="s">
        <v>135</v>
      </c>
      <c r="AB471" s="24" t="s">
        <v>116</v>
      </c>
      <c r="AC471" s="24" t="s">
        <v>116</v>
      </c>
      <c r="AD471" s="24" t="s">
        <v>116</v>
      </c>
      <c r="AE471" s="24" t="s">
        <v>116</v>
      </c>
      <c r="AF471" s="24" t="s">
        <v>136</v>
      </c>
      <c r="AG471" s="234">
        <v>93</v>
      </c>
      <c r="AH471" s="92">
        <v>198</v>
      </c>
      <c r="AI471" s="92">
        <v>249</v>
      </c>
      <c r="AJ471" s="92">
        <v>687</v>
      </c>
      <c r="AK471" s="24" t="s">
        <v>877</v>
      </c>
      <c r="AL471" s="24" t="s">
        <v>877</v>
      </c>
      <c r="AM471" s="24"/>
      <c r="AP471" s="198"/>
      <c r="AQ471" s="198"/>
      <c r="AR471" s="198"/>
      <c r="AS471" s="198"/>
    </row>
    <row r="472" s="158" customFormat="1" ht="106" customHeight="1" spans="1:45">
      <c r="A472" s="24" t="s">
        <v>933</v>
      </c>
      <c r="B472" s="23" t="s">
        <v>934</v>
      </c>
      <c r="C472" s="92">
        <v>10191110051</v>
      </c>
      <c r="D472" s="24" t="s">
        <v>935</v>
      </c>
      <c r="E472" s="24" t="s">
        <v>998</v>
      </c>
      <c r="F472" s="24" t="s">
        <v>157</v>
      </c>
      <c r="G472" s="24" t="s">
        <v>335</v>
      </c>
      <c r="H472" s="24" t="s">
        <v>159</v>
      </c>
      <c r="I472" s="24" t="s">
        <v>937</v>
      </c>
      <c r="J472" s="24" t="s">
        <v>336</v>
      </c>
      <c r="K472" s="23">
        <v>15891133925</v>
      </c>
      <c r="L472" s="228">
        <v>0.59</v>
      </c>
      <c r="M472" s="181"/>
      <c r="N472" s="181"/>
      <c r="O472" s="181"/>
      <c r="P472" s="181"/>
      <c r="Q472" s="181"/>
      <c r="R472" s="228">
        <v>0.59</v>
      </c>
      <c r="S472" s="90"/>
      <c r="T472" s="90"/>
      <c r="U472" s="90"/>
      <c r="V472" s="90"/>
      <c r="W472" s="90"/>
      <c r="X472" s="90"/>
      <c r="Y472" s="90"/>
      <c r="Z472" s="90"/>
      <c r="AA472" s="24" t="s">
        <v>135</v>
      </c>
      <c r="AB472" s="24" t="s">
        <v>116</v>
      </c>
      <c r="AC472" s="24" t="s">
        <v>116</v>
      </c>
      <c r="AD472" s="24" t="s">
        <v>116</v>
      </c>
      <c r="AE472" s="24" t="s">
        <v>116</v>
      </c>
      <c r="AF472" s="24" t="s">
        <v>136</v>
      </c>
      <c r="AG472" s="234">
        <v>60</v>
      </c>
      <c r="AH472" s="92">
        <v>139</v>
      </c>
      <c r="AI472" s="237">
        <v>241</v>
      </c>
      <c r="AJ472" s="237">
        <v>588</v>
      </c>
      <c r="AK472" s="24" t="s">
        <v>877</v>
      </c>
      <c r="AL472" s="24" t="s">
        <v>877</v>
      </c>
      <c r="AM472" s="24"/>
      <c r="AP472" s="198"/>
      <c r="AQ472" s="198"/>
      <c r="AR472" s="198"/>
      <c r="AS472" s="198"/>
    </row>
    <row r="473" s="158" customFormat="1" ht="106" customHeight="1" spans="1:45">
      <c r="A473" s="24" t="s">
        <v>933</v>
      </c>
      <c r="B473" s="23" t="s">
        <v>934</v>
      </c>
      <c r="C473" s="92">
        <v>10191110052</v>
      </c>
      <c r="D473" s="24" t="s">
        <v>935</v>
      </c>
      <c r="E473" s="24" t="s">
        <v>999</v>
      </c>
      <c r="F473" s="24" t="s">
        <v>157</v>
      </c>
      <c r="G473" s="24" t="s">
        <v>338</v>
      </c>
      <c r="H473" s="24" t="s">
        <v>159</v>
      </c>
      <c r="I473" s="24" t="s">
        <v>937</v>
      </c>
      <c r="J473" s="24" t="s">
        <v>339</v>
      </c>
      <c r="K473" s="23">
        <v>18091267888</v>
      </c>
      <c r="L473" s="228">
        <v>70</v>
      </c>
      <c r="M473" s="181"/>
      <c r="N473" s="181"/>
      <c r="O473" s="181"/>
      <c r="P473" s="181"/>
      <c r="Q473" s="181"/>
      <c r="R473" s="228">
        <v>70</v>
      </c>
      <c r="S473" s="90"/>
      <c r="T473" s="90"/>
      <c r="U473" s="90"/>
      <c r="V473" s="90"/>
      <c r="W473" s="90"/>
      <c r="X473" s="90"/>
      <c r="Y473" s="90"/>
      <c r="Z473" s="90"/>
      <c r="AA473" s="24" t="s">
        <v>135</v>
      </c>
      <c r="AB473" s="24" t="s">
        <v>116</v>
      </c>
      <c r="AC473" s="24" t="s">
        <v>116</v>
      </c>
      <c r="AD473" s="24" t="s">
        <v>116</v>
      </c>
      <c r="AE473" s="24" t="s">
        <v>116</v>
      </c>
      <c r="AF473" s="24" t="s">
        <v>136</v>
      </c>
      <c r="AG473" s="234">
        <v>118</v>
      </c>
      <c r="AH473" s="92">
        <v>230</v>
      </c>
      <c r="AI473" s="92">
        <v>379</v>
      </c>
      <c r="AJ473" s="92">
        <v>764</v>
      </c>
      <c r="AK473" s="24" t="s">
        <v>877</v>
      </c>
      <c r="AL473" s="24" t="s">
        <v>877</v>
      </c>
      <c r="AM473" s="24"/>
      <c r="AP473" s="198"/>
      <c r="AQ473" s="198"/>
      <c r="AR473" s="198"/>
      <c r="AS473" s="198"/>
    </row>
    <row r="474" s="158" customFormat="1" ht="106" customHeight="1" spans="1:45">
      <c r="A474" s="24" t="s">
        <v>933</v>
      </c>
      <c r="B474" s="23" t="s">
        <v>934</v>
      </c>
      <c r="C474" s="92">
        <v>10191110053</v>
      </c>
      <c r="D474" s="24" t="s">
        <v>935</v>
      </c>
      <c r="E474" s="24" t="s">
        <v>1000</v>
      </c>
      <c r="F474" s="24" t="s">
        <v>157</v>
      </c>
      <c r="G474" s="24" t="s">
        <v>338</v>
      </c>
      <c r="H474" s="24" t="s">
        <v>159</v>
      </c>
      <c r="I474" s="24" t="s">
        <v>937</v>
      </c>
      <c r="J474" s="24" t="s">
        <v>339</v>
      </c>
      <c r="K474" s="23">
        <v>18091267888</v>
      </c>
      <c r="L474" s="228">
        <v>4</v>
      </c>
      <c r="M474" s="181"/>
      <c r="N474" s="181"/>
      <c r="O474" s="181"/>
      <c r="P474" s="181"/>
      <c r="Q474" s="181"/>
      <c r="R474" s="228">
        <v>4</v>
      </c>
      <c r="S474" s="90"/>
      <c r="T474" s="90"/>
      <c r="U474" s="90"/>
      <c r="V474" s="90"/>
      <c r="W474" s="90"/>
      <c r="X474" s="90"/>
      <c r="Y474" s="90"/>
      <c r="Z474" s="90"/>
      <c r="AA474" s="24" t="s">
        <v>135</v>
      </c>
      <c r="AB474" s="24" t="s">
        <v>116</v>
      </c>
      <c r="AC474" s="24" t="s">
        <v>116</v>
      </c>
      <c r="AD474" s="24" t="s">
        <v>116</v>
      </c>
      <c r="AE474" s="24" t="s">
        <v>116</v>
      </c>
      <c r="AF474" s="24" t="s">
        <v>136</v>
      </c>
      <c r="AG474" s="234">
        <v>118</v>
      </c>
      <c r="AH474" s="92">
        <v>230</v>
      </c>
      <c r="AI474" s="92">
        <v>379</v>
      </c>
      <c r="AJ474" s="92">
        <v>764</v>
      </c>
      <c r="AK474" s="24" t="s">
        <v>877</v>
      </c>
      <c r="AL474" s="24" t="s">
        <v>877</v>
      </c>
      <c r="AM474" s="24"/>
      <c r="AP474" s="198"/>
      <c r="AQ474" s="198"/>
      <c r="AR474" s="198"/>
      <c r="AS474" s="198"/>
    </row>
    <row r="475" s="158" customFormat="1" ht="106" customHeight="1" spans="1:45">
      <c r="A475" s="24" t="s">
        <v>933</v>
      </c>
      <c r="B475" s="23" t="s">
        <v>934</v>
      </c>
      <c r="C475" s="92">
        <v>10191110054</v>
      </c>
      <c r="D475" s="24" t="s">
        <v>935</v>
      </c>
      <c r="E475" s="24" t="s">
        <v>1001</v>
      </c>
      <c r="F475" s="24" t="s">
        <v>157</v>
      </c>
      <c r="G475" s="24" t="s">
        <v>338</v>
      </c>
      <c r="H475" s="24" t="s">
        <v>159</v>
      </c>
      <c r="I475" s="24" t="s">
        <v>937</v>
      </c>
      <c r="J475" s="24" t="s">
        <v>339</v>
      </c>
      <c r="K475" s="23">
        <v>18091267888</v>
      </c>
      <c r="L475" s="228">
        <v>7.76</v>
      </c>
      <c r="M475" s="181"/>
      <c r="N475" s="181"/>
      <c r="O475" s="181"/>
      <c r="P475" s="181"/>
      <c r="Q475" s="181"/>
      <c r="R475" s="228">
        <v>7.76</v>
      </c>
      <c r="S475" s="90"/>
      <c r="T475" s="90"/>
      <c r="U475" s="90"/>
      <c r="V475" s="90"/>
      <c r="W475" s="90"/>
      <c r="X475" s="90"/>
      <c r="Y475" s="90"/>
      <c r="Z475" s="90"/>
      <c r="AA475" s="24" t="s">
        <v>135</v>
      </c>
      <c r="AB475" s="24" t="s">
        <v>116</v>
      </c>
      <c r="AC475" s="24" t="s">
        <v>116</v>
      </c>
      <c r="AD475" s="24" t="s">
        <v>116</v>
      </c>
      <c r="AE475" s="24" t="s">
        <v>116</v>
      </c>
      <c r="AF475" s="24" t="s">
        <v>136</v>
      </c>
      <c r="AG475" s="234">
        <v>118</v>
      </c>
      <c r="AH475" s="92">
        <v>230</v>
      </c>
      <c r="AI475" s="92">
        <v>379</v>
      </c>
      <c r="AJ475" s="92">
        <v>764</v>
      </c>
      <c r="AK475" s="24" t="s">
        <v>877</v>
      </c>
      <c r="AL475" s="24" t="s">
        <v>877</v>
      </c>
      <c r="AM475" s="24"/>
      <c r="AP475" s="198"/>
      <c r="AQ475" s="198"/>
      <c r="AR475" s="198"/>
      <c r="AS475" s="198"/>
    </row>
    <row r="476" s="158" customFormat="1" ht="106" customHeight="1" spans="1:45">
      <c r="A476" s="24" t="s">
        <v>933</v>
      </c>
      <c r="B476" s="23" t="s">
        <v>934</v>
      </c>
      <c r="C476" s="92">
        <v>10191110055</v>
      </c>
      <c r="D476" s="24" t="s">
        <v>935</v>
      </c>
      <c r="E476" s="24" t="s">
        <v>1002</v>
      </c>
      <c r="F476" s="24" t="s">
        <v>157</v>
      </c>
      <c r="G476" s="24" t="s">
        <v>332</v>
      </c>
      <c r="H476" s="24" t="s">
        <v>159</v>
      </c>
      <c r="I476" s="24" t="s">
        <v>937</v>
      </c>
      <c r="J476" s="24" t="s">
        <v>333</v>
      </c>
      <c r="K476" s="23">
        <v>13571241504</v>
      </c>
      <c r="L476" s="228">
        <v>9.3</v>
      </c>
      <c r="M476" s="181"/>
      <c r="N476" s="181"/>
      <c r="O476" s="181"/>
      <c r="P476" s="181"/>
      <c r="Q476" s="181"/>
      <c r="R476" s="228">
        <v>9.3</v>
      </c>
      <c r="S476" s="90"/>
      <c r="T476" s="90"/>
      <c r="U476" s="90"/>
      <c r="V476" s="90"/>
      <c r="W476" s="90"/>
      <c r="X476" s="90"/>
      <c r="Y476" s="90"/>
      <c r="Z476" s="90"/>
      <c r="AA476" s="24" t="s">
        <v>135</v>
      </c>
      <c r="AB476" s="24" t="s">
        <v>116</v>
      </c>
      <c r="AC476" s="24" t="s">
        <v>116</v>
      </c>
      <c r="AD476" s="24" t="s">
        <v>116</v>
      </c>
      <c r="AE476" s="24" t="s">
        <v>116</v>
      </c>
      <c r="AF476" s="24" t="s">
        <v>136</v>
      </c>
      <c r="AG476" s="234">
        <v>32</v>
      </c>
      <c r="AH476" s="92">
        <v>70</v>
      </c>
      <c r="AI476" s="92">
        <v>146</v>
      </c>
      <c r="AJ476" s="92">
        <v>472</v>
      </c>
      <c r="AK476" s="24" t="s">
        <v>877</v>
      </c>
      <c r="AL476" s="24" t="s">
        <v>877</v>
      </c>
      <c r="AM476" s="24"/>
      <c r="AP476" s="198"/>
      <c r="AQ476" s="198"/>
      <c r="AR476" s="198"/>
      <c r="AS476" s="198"/>
    </row>
    <row r="477" s="162" customFormat="1" ht="106" customHeight="1" spans="1:39">
      <c r="A477" s="90" t="s">
        <v>933</v>
      </c>
      <c r="B477" s="23" t="s">
        <v>934</v>
      </c>
      <c r="C477" s="92">
        <v>10191110056</v>
      </c>
      <c r="D477" s="24" t="s">
        <v>935</v>
      </c>
      <c r="E477" s="90" t="s">
        <v>1003</v>
      </c>
      <c r="F477" s="217" t="s">
        <v>143</v>
      </c>
      <c r="G477" s="90" t="s">
        <v>415</v>
      </c>
      <c r="H477" s="23">
        <v>2019</v>
      </c>
      <c r="I477" s="90" t="s">
        <v>937</v>
      </c>
      <c r="J477" s="90" t="s">
        <v>939</v>
      </c>
      <c r="K477" s="23">
        <v>18098055886</v>
      </c>
      <c r="L477" s="216">
        <v>14</v>
      </c>
      <c r="M477" s="181"/>
      <c r="N477" s="216"/>
      <c r="O477" s="181"/>
      <c r="P477" s="181"/>
      <c r="Q477" s="181"/>
      <c r="R477" s="216">
        <v>14</v>
      </c>
      <c r="S477" s="90"/>
      <c r="T477" s="90"/>
      <c r="U477" s="90"/>
      <c r="V477" s="90"/>
      <c r="W477" s="90"/>
      <c r="X477" s="90"/>
      <c r="Y477" s="90"/>
      <c r="Z477" s="90"/>
      <c r="AA477" s="90" t="s">
        <v>135</v>
      </c>
      <c r="AB477" s="90" t="s">
        <v>116</v>
      </c>
      <c r="AC477" s="236" t="s">
        <v>116</v>
      </c>
      <c r="AD477" s="90" t="s">
        <v>136</v>
      </c>
      <c r="AE477" s="90" t="s">
        <v>136</v>
      </c>
      <c r="AF477" s="90" t="s">
        <v>136</v>
      </c>
      <c r="AG477" s="92">
        <v>52</v>
      </c>
      <c r="AH477" s="92">
        <v>87</v>
      </c>
      <c r="AI477" s="92">
        <v>369</v>
      </c>
      <c r="AJ477" s="92">
        <v>1043</v>
      </c>
      <c r="AK477" s="90" t="s">
        <v>877</v>
      </c>
      <c r="AL477" s="90" t="s">
        <v>877</v>
      </c>
      <c r="AM477" s="90"/>
    </row>
    <row r="478" s="162" customFormat="1" ht="106" customHeight="1" spans="1:39">
      <c r="A478" s="90" t="s">
        <v>933</v>
      </c>
      <c r="B478" s="23" t="s">
        <v>934</v>
      </c>
      <c r="C478" s="92">
        <v>10191110057</v>
      </c>
      <c r="D478" s="24" t="s">
        <v>935</v>
      </c>
      <c r="E478" s="90" t="s">
        <v>1004</v>
      </c>
      <c r="F478" s="217" t="s">
        <v>143</v>
      </c>
      <c r="G478" s="24" t="s">
        <v>837</v>
      </c>
      <c r="H478" s="23">
        <v>2019</v>
      </c>
      <c r="I478" s="90" t="s">
        <v>937</v>
      </c>
      <c r="J478" s="90" t="s">
        <v>939</v>
      </c>
      <c r="K478" s="23">
        <v>18098055866</v>
      </c>
      <c r="L478" s="216">
        <v>19.9318</v>
      </c>
      <c r="M478" s="181"/>
      <c r="N478" s="216"/>
      <c r="O478" s="181"/>
      <c r="P478" s="181"/>
      <c r="Q478" s="181"/>
      <c r="R478" s="216">
        <v>19.9318</v>
      </c>
      <c r="S478" s="90"/>
      <c r="T478" s="90"/>
      <c r="U478" s="90"/>
      <c r="V478" s="90"/>
      <c r="W478" s="90"/>
      <c r="X478" s="90"/>
      <c r="Y478" s="90"/>
      <c r="Z478" s="90"/>
      <c r="AA478" s="90" t="s">
        <v>135</v>
      </c>
      <c r="AB478" s="90" t="s">
        <v>116</v>
      </c>
      <c r="AC478" s="90" t="s">
        <v>116</v>
      </c>
      <c r="AD478" s="90" t="s">
        <v>136</v>
      </c>
      <c r="AE478" s="90" t="s">
        <v>136</v>
      </c>
      <c r="AF478" s="90" t="s">
        <v>136</v>
      </c>
      <c r="AG478" s="92">
        <v>48</v>
      </c>
      <c r="AH478" s="92">
        <v>88</v>
      </c>
      <c r="AI478" s="92">
        <v>300</v>
      </c>
      <c r="AJ478" s="92">
        <v>881</v>
      </c>
      <c r="AK478" s="90" t="s">
        <v>877</v>
      </c>
      <c r="AL478" s="90" t="s">
        <v>877</v>
      </c>
      <c r="AM478" s="90"/>
    </row>
    <row r="479" s="162" customFormat="1" ht="106" customHeight="1" spans="1:39">
      <c r="A479" s="90" t="s">
        <v>933</v>
      </c>
      <c r="B479" s="23" t="s">
        <v>934</v>
      </c>
      <c r="C479" s="92">
        <v>10191110058</v>
      </c>
      <c r="D479" s="24" t="s">
        <v>935</v>
      </c>
      <c r="E479" s="90" t="s">
        <v>1005</v>
      </c>
      <c r="F479" s="217" t="s">
        <v>149</v>
      </c>
      <c r="G479" s="90" t="s">
        <v>287</v>
      </c>
      <c r="H479" s="23">
        <v>2019</v>
      </c>
      <c r="I479" s="90" t="s">
        <v>937</v>
      </c>
      <c r="J479" s="90" t="s">
        <v>939</v>
      </c>
      <c r="K479" s="23">
        <v>18098055880</v>
      </c>
      <c r="L479" s="216">
        <v>18.7848</v>
      </c>
      <c r="M479" s="181"/>
      <c r="N479" s="216"/>
      <c r="O479" s="181"/>
      <c r="P479" s="181"/>
      <c r="Q479" s="181"/>
      <c r="R479" s="216">
        <v>18.7848</v>
      </c>
      <c r="S479" s="90"/>
      <c r="T479" s="90"/>
      <c r="U479" s="90"/>
      <c r="V479" s="90"/>
      <c r="W479" s="90"/>
      <c r="X479" s="90"/>
      <c r="Y479" s="90"/>
      <c r="Z479" s="90"/>
      <c r="AA479" s="90" t="s">
        <v>135</v>
      </c>
      <c r="AB479" s="90" t="s">
        <v>116</v>
      </c>
      <c r="AC479" s="236" t="s">
        <v>116</v>
      </c>
      <c r="AD479" s="90" t="s">
        <v>136</v>
      </c>
      <c r="AE479" s="90" t="s">
        <v>136</v>
      </c>
      <c r="AF479" s="90" t="s">
        <v>136</v>
      </c>
      <c r="AG479" s="92">
        <v>33</v>
      </c>
      <c r="AH479" s="92">
        <v>55</v>
      </c>
      <c r="AI479" s="92">
        <v>273</v>
      </c>
      <c r="AJ479" s="92">
        <v>856</v>
      </c>
      <c r="AK479" s="90" t="s">
        <v>877</v>
      </c>
      <c r="AL479" s="90" t="s">
        <v>877</v>
      </c>
      <c r="AM479" s="90"/>
    </row>
    <row r="480" s="162" customFormat="1" ht="106" customHeight="1" spans="1:39">
      <c r="A480" s="90" t="s">
        <v>933</v>
      </c>
      <c r="B480" s="23" t="s">
        <v>934</v>
      </c>
      <c r="C480" s="92">
        <v>10191110059</v>
      </c>
      <c r="D480" s="24" t="s">
        <v>935</v>
      </c>
      <c r="E480" s="90" t="s">
        <v>1006</v>
      </c>
      <c r="F480" s="217" t="s">
        <v>149</v>
      </c>
      <c r="G480" s="90" t="s">
        <v>440</v>
      </c>
      <c r="H480" s="23">
        <v>2019</v>
      </c>
      <c r="I480" s="90" t="s">
        <v>937</v>
      </c>
      <c r="J480" s="90" t="s">
        <v>939</v>
      </c>
      <c r="K480" s="23">
        <v>18098055881</v>
      </c>
      <c r="L480" s="216">
        <v>27.5765</v>
      </c>
      <c r="M480" s="181"/>
      <c r="N480" s="216"/>
      <c r="O480" s="181"/>
      <c r="P480" s="181"/>
      <c r="Q480" s="181"/>
      <c r="R480" s="216">
        <v>27.5765</v>
      </c>
      <c r="S480" s="90"/>
      <c r="T480" s="90"/>
      <c r="U480" s="90"/>
      <c r="V480" s="90"/>
      <c r="W480" s="90"/>
      <c r="X480" s="90"/>
      <c r="Y480" s="90"/>
      <c r="Z480" s="90"/>
      <c r="AA480" s="90" t="s">
        <v>135</v>
      </c>
      <c r="AB480" s="90" t="s">
        <v>116</v>
      </c>
      <c r="AC480" s="236" t="s">
        <v>116</v>
      </c>
      <c r="AD480" s="90" t="s">
        <v>136</v>
      </c>
      <c r="AE480" s="90" t="s">
        <v>136</v>
      </c>
      <c r="AF480" s="90" t="s">
        <v>136</v>
      </c>
      <c r="AG480" s="92">
        <v>42</v>
      </c>
      <c r="AH480" s="92">
        <v>79</v>
      </c>
      <c r="AI480" s="92">
        <v>253</v>
      </c>
      <c r="AJ480" s="92">
        <v>805</v>
      </c>
      <c r="AK480" s="90" t="s">
        <v>877</v>
      </c>
      <c r="AL480" s="90" t="s">
        <v>877</v>
      </c>
      <c r="AM480" s="90"/>
    </row>
    <row r="481" s="162" customFormat="1" ht="106" customHeight="1" spans="1:39">
      <c r="A481" s="90" t="s">
        <v>933</v>
      </c>
      <c r="B481" s="23" t="s">
        <v>934</v>
      </c>
      <c r="C481" s="92">
        <v>10191110060</v>
      </c>
      <c r="D481" s="24" t="s">
        <v>935</v>
      </c>
      <c r="E481" s="90" t="s">
        <v>1007</v>
      </c>
      <c r="F481" s="217" t="s">
        <v>149</v>
      </c>
      <c r="G481" s="90" t="s">
        <v>287</v>
      </c>
      <c r="H481" s="23">
        <v>2019</v>
      </c>
      <c r="I481" s="90" t="s">
        <v>937</v>
      </c>
      <c r="J481" s="90" t="s">
        <v>939</v>
      </c>
      <c r="K481" s="23">
        <v>18098055883</v>
      </c>
      <c r="L481" s="216">
        <v>4</v>
      </c>
      <c r="M481" s="181"/>
      <c r="N481" s="216"/>
      <c r="O481" s="181"/>
      <c r="P481" s="181"/>
      <c r="Q481" s="181"/>
      <c r="R481" s="216">
        <v>4</v>
      </c>
      <c r="S481" s="90"/>
      <c r="T481" s="90"/>
      <c r="U481" s="90"/>
      <c r="V481" s="90"/>
      <c r="W481" s="90"/>
      <c r="X481" s="90"/>
      <c r="Y481" s="90"/>
      <c r="Z481" s="90"/>
      <c r="AA481" s="90" t="s">
        <v>135</v>
      </c>
      <c r="AB481" s="90" t="s">
        <v>116</v>
      </c>
      <c r="AC481" s="236" t="s">
        <v>116</v>
      </c>
      <c r="AD481" s="90" t="s">
        <v>136</v>
      </c>
      <c r="AE481" s="90" t="s">
        <v>136</v>
      </c>
      <c r="AF481" s="90" t="s">
        <v>136</v>
      </c>
      <c r="AG481" s="92">
        <v>33</v>
      </c>
      <c r="AH481" s="92">
        <v>55</v>
      </c>
      <c r="AI481" s="92">
        <v>273</v>
      </c>
      <c r="AJ481" s="92">
        <v>856</v>
      </c>
      <c r="AK481" s="90" t="s">
        <v>877</v>
      </c>
      <c r="AL481" s="90" t="s">
        <v>877</v>
      </c>
      <c r="AM481" s="90"/>
    </row>
    <row r="482" s="162" customFormat="1" ht="106" customHeight="1" spans="1:39">
      <c r="A482" s="90" t="s">
        <v>933</v>
      </c>
      <c r="B482" s="23" t="s">
        <v>934</v>
      </c>
      <c r="C482" s="92">
        <v>10191110061</v>
      </c>
      <c r="D482" s="24" t="s">
        <v>935</v>
      </c>
      <c r="E482" s="90" t="s">
        <v>1008</v>
      </c>
      <c r="F482" s="217" t="s">
        <v>149</v>
      </c>
      <c r="G482" s="90" t="s">
        <v>358</v>
      </c>
      <c r="H482" s="23">
        <v>2019</v>
      </c>
      <c r="I482" s="90" t="s">
        <v>937</v>
      </c>
      <c r="J482" s="90" t="s">
        <v>939</v>
      </c>
      <c r="K482" s="23">
        <v>18098055884</v>
      </c>
      <c r="L482" s="216">
        <v>4</v>
      </c>
      <c r="M482" s="181"/>
      <c r="N482" s="216"/>
      <c r="O482" s="181"/>
      <c r="P482" s="181"/>
      <c r="Q482" s="181"/>
      <c r="R482" s="216">
        <v>4</v>
      </c>
      <c r="S482" s="90"/>
      <c r="T482" s="90"/>
      <c r="U482" s="90"/>
      <c r="V482" s="90"/>
      <c r="W482" s="90"/>
      <c r="X482" s="90"/>
      <c r="Y482" s="90"/>
      <c r="Z482" s="90"/>
      <c r="AA482" s="90" t="s">
        <v>135</v>
      </c>
      <c r="AB482" s="90" t="s">
        <v>116</v>
      </c>
      <c r="AC482" s="236" t="s">
        <v>116</v>
      </c>
      <c r="AD482" s="90" t="s">
        <v>136</v>
      </c>
      <c r="AE482" s="90" t="s">
        <v>136</v>
      </c>
      <c r="AF482" s="90" t="s">
        <v>136</v>
      </c>
      <c r="AG482" s="92">
        <v>58</v>
      </c>
      <c r="AH482" s="92">
        <v>119</v>
      </c>
      <c r="AI482" s="92">
        <v>252</v>
      </c>
      <c r="AJ482" s="92">
        <v>842</v>
      </c>
      <c r="AK482" s="90" t="s">
        <v>877</v>
      </c>
      <c r="AL482" s="90" t="s">
        <v>877</v>
      </c>
      <c r="AM482" s="90"/>
    </row>
    <row r="483" s="162" customFormat="1" ht="106" customHeight="1" spans="1:39">
      <c r="A483" s="90" t="s">
        <v>933</v>
      </c>
      <c r="B483" s="23" t="s">
        <v>934</v>
      </c>
      <c r="C483" s="92">
        <v>10191110062</v>
      </c>
      <c r="D483" s="24" t="s">
        <v>935</v>
      </c>
      <c r="E483" s="90" t="s">
        <v>1009</v>
      </c>
      <c r="F483" s="217" t="s">
        <v>149</v>
      </c>
      <c r="G483" s="24" t="s">
        <v>296</v>
      </c>
      <c r="H483" s="24" t="s">
        <v>159</v>
      </c>
      <c r="I483" s="90" t="s">
        <v>937</v>
      </c>
      <c r="J483" s="90" t="s">
        <v>939</v>
      </c>
      <c r="K483" s="23">
        <v>18098055885</v>
      </c>
      <c r="L483" s="216">
        <v>5</v>
      </c>
      <c r="M483" s="181"/>
      <c r="N483" s="181"/>
      <c r="O483" s="181"/>
      <c r="P483" s="181"/>
      <c r="Q483" s="181"/>
      <c r="R483" s="216">
        <v>5</v>
      </c>
      <c r="S483" s="90"/>
      <c r="T483" s="90"/>
      <c r="U483" s="90"/>
      <c r="V483" s="90"/>
      <c r="W483" s="90"/>
      <c r="X483" s="90"/>
      <c r="Y483" s="90"/>
      <c r="Z483" s="90"/>
      <c r="AA483" s="90" t="s">
        <v>135</v>
      </c>
      <c r="AB483" s="90" t="s">
        <v>116</v>
      </c>
      <c r="AC483" s="236" t="s">
        <v>116</v>
      </c>
      <c r="AD483" s="90" t="s">
        <v>136</v>
      </c>
      <c r="AE483" s="90" t="s">
        <v>136</v>
      </c>
      <c r="AF483" s="90" t="s">
        <v>136</v>
      </c>
      <c r="AG483" s="92">
        <v>67</v>
      </c>
      <c r="AH483" s="92">
        <v>126</v>
      </c>
      <c r="AI483" s="92">
        <v>299</v>
      </c>
      <c r="AJ483" s="92">
        <v>881</v>
      </c>
      <c r="AK483" s="90" t="s">
        <v>877</v>
      </c>
      <c r="AL483" s="90" t="s">
        <v>877</v>
      </c>
      <c r="AM483" s="90"/>
    </row>
    <row r="484" s="162" customFormat="1" ht="106" customHeight="1" spans="1:39">
      <c r="A484" s="90" t="s">
        <v>933</v>
      </c>
      <c r="B484" s="23" t="s">
        <v>934</v>
      </c>
      <c r="C484" s="92">
        <v>10191110063</v>
      </c>
      <c r="D484" s="24" t="s">
        <v>935</v>
      </c>
      <c r="E484" s="90" t="s">
        <v>1010</v>
      </c>
      <c r="F484" s="217" t="s">
        <v>151</v>
      </c>
      <c r="G484" s="90" t="s">
        <v>642</v>
      </c>
      <c r="H484" s="23">
        <v>2019</v>
      </c>
      <c r="I484" s="90" t="s">
        <v>937</v>
      </c>
      <c r="J484" s="90" t="s">
        <v>939</v>
      </c>
      <c r="K484" s="23">
        <v>18098055874</v>
      </c>
      <c r="L484" s="216">
        <v>8.617</v>
      </c>
      <c r="M484" s="181"/>
      <c r="N484" s="216"/>
      <c r="O484" s="181"/>
      <c r="P484" s="181"/>
      <c r="Q484" s="181"/>
      <c r="R484" s="216">
        <v>8.617</v>
      </c>
      <c r="S484" s="90"/>
      <c r="T484" s="90"/>
      <c r="U484" s="90"/>
      <c r="V484" s="90"/>
      <c r="W484" s="90"/>
      <c r="X484" s="90"/>
      <c r="Y484" s="90"/>
      <c r="Z484" s="90"/>
      <c r="AA484" s="90" t="s">
        <v>135</v>
      </c>
      <c r="AB484" s="90" t="s">
        <v>116</v>
      </c>
      <c r="AC484" s="236" t="s">
        <v>116</v>
      </c>
      <c r="AD484" s="90" t="s">
        <v>136</v>
      </c>
      <c r="AE484" s="90" t="s">
        <v>136</v>
      </c>
      <c r="AF484" s="90" t="s">
        <v>136</v>
      </c>
      <c r="AG484" s="92">
        <v>66</v>
      </c>
      <c r="AH484" s="92">
        <v>152</v>
      </c>
      <c r="AI484" s="237">
        <v>303</v>
      </c>
      <c r="AJ484" s="92">
        <v>821</v>
      </c>
      <c r="AK484" s="90" t="s">
        <v>877</v>
      </c>
      <c r="AL484" s="90" t="s">
        <v>877</v>
      </c>
      <c r="AM484" s="90"/>
    </row>
    <row r="485" s="162" customFormat="1" ht="106" customHeight="1" spans="1:39">
      <c r="A485" s="90" t="s">
        <v>933</v>
      </c>
      <c r="B485" s="23" t="s">
        <v>934</v>
      </c>
      <c r="C485" s="92">
        <v>10191110064</v>
      </c>
      <c r="D485" s="24" t="s">
        <v>935</v>
      </c>
      <c r="E485" s="90" t="s">
        <v>1011</v>
      </c>
      <c r="F485" s="217" t="s">
        <v>151</v>
      </c>
      <c r="G485" s="90" t="s">
        <v>633</v>
      </c>
      <c r="H485" s="23">
        <v>2019</v>
      </c>
      <c r="I485" s="90" t="s">
        <v>937</v>
      </c>
      <c r="J485" s="90" t="s">
        <v>939</v>
      </c>
      <c r="K485" s="23">
        <v>18098055875</v>
      </c>
      <c r="L485" s="216">
        <v>6.4176</v>
      </c>
      <c r="M485" s="181"/>
      <c r="N485" s="216"/>
      <c r="O485" s="181"/>
      <c r="P485" s="181"/>
      <c r="Q485" s="181"/>
      <c r="R485" s="216">
        <v>6.4176</v>
      </c>
      <c r="S485" s="90"/>
      <c r="T485" s="90"/>
      <c r="U485" s="90"/>
      <c r="V485" s="90"/>
      <c r="W485" s="90"/>
      <c r="X485" s="90"/>
      <c r="Y485" s="90"/>
      <c r="Z485" s="90"/>
      <c r="AA485" s="90" t="s">
        <v>135</v>
      </c>
      <c r="AB485" s="90" t="s">
        <v>116</v>
      </c>
      <c r="AC485" s="236" t="s">
        <v>136</v>
      </c>
      <c r="AD485" s="90" t="s">
        <v>136</v>
      </c>
      <c r="AE485" s="90" t="s">
        <v>136</v>
      </c>
      <c r="AF485" s="90" t="s">
        <v>136</v>
      </c>
      <c r="AG485" s="92">
        <v>63</v>
      </c>
      <c r="AH485" s="92">
        <v>108</v>
      </c>
      <c r="AI485" s="92">
        <v>186</v>
      </c>
      <c r="AJ485" s="92">
        <v>532</v>
      </c>
      <c r="AK485" s="90" t="s">
        <v>877</v>
      </c>
      <c r="AL485" s="90" t="s">
        <v>877</v>
      </c>
      <c r="AM485" s="90"/>
    </row>
    <row r="486" s="162" customFormat="1" ht="106" customHeight="1" spans="1:39">
      <c r="A486" s="90" t="s">
        <v>933</v>
      </c>
      <c r="B486" s="23" t="s">
        <v>934</v>
      </c>
      <c r="C486" s="92">
        <v>10191110065</v>
      </c>
      <c r="D486" s="24" t="s">
        <v>935</v>
      </c>
      <c r="E486" s="90" t="s">
        <v>1012</v>
      </c>
      <c r="F486" s="217" t="s">
        <v>151</v>
      </c>
      <c r="G486" s="90" t="s">
        <v>272</v>
      </c>
      <c r="H486" s="23">
        <v>2019</v>
      </c>
      <c r="I486" s="90" t="s">
        <v>937</v>
      </c>
      <c r="J486" s="90" t="s">
        <v>939</v>
      </c>
      <c r="K486" s="23">
        <v>18098055876</v>
      </c>
      <c r="L486" s="216">
        <v>20.6582</v>
      </c>
      <c r="M486" s="181"/>
      <c r="N486" s="216"/>
      <c r="O486" s="181"/>
      <c r="P486" s="181"/>
      <c r="Q486" s="181"/>
      <c r="R486" s="216">
        <v>20.6582</v>
      </c>
      <c r="S486" s="90"/>
      <c r="T486" s="90"/>
      <c r="U486" s="90"/>
      <c r="V486" s="90"/>
      <c r="W486" s="90"/>
      <c r="X486" s="90"/>
      <c r="Y486" s="90"/>
      <c r="Z486" s="90"/>
      <c r="AA486" s="90" t="s">
        <v>135</v>
      </c>
      <c r="AB486" s="90" t="s">
        <v>116</v>
      </c>
      <c r="AC486" s="236" t="s">
        <v>116</v>
      </c>
      <c r="AD486" s="90" t="s">
        <v>136</v>
      </c>
      <c r="AE486" s="90" t="s">
        <v>136</v>
      </c>
      <c r="AF486" s="90" t="s">
        <v>136</v>
      </c>
      <c r="AG486" s="92">
        <v>19</v>
      </c>
      <c r="AH486" s="92">
        <v>40</v>
      </c>
      <c r="AI486" s="92">
        <v>151</v>
      </c>
      <c r="AJ486" s="92">
        <v>462</v>
      </c>
      <c r="AK486" s="90" t="s">
        <v>877</v>
      </c>
      <c r="AL486" s="90" t="s">
        <v>877</v>
      </c>
      <c r="AM486" s="90"/>
    </row>
    <row r="487" s="162" customFormat="1" ht="106" customHeight="1" spans="1:39">
      <c r="A487" s="90" t="s">
        <v>933</v>
      </c>
      <c r="B487" s="23" t="s">
        <v>934</v>
      </c>
      <c r="C487" s="92">
        <v>10191110066</v>
      </c>
      <c r="D487" s="24" t="s">
        <v>935</v>
      </c>
      <c r="E487" s="90" t="s">
        <v>1013</v>
      </c>
      <c r="F487" s="217" t="s">
        <v>151</v>
      </c>
      <c r="G487" s="90" t="s">
        <v>408</v>
      </c>
      <c r="H487" s="23">
        <v>2019</v>
      </c>
      <c r="I487" s="90" t="s">
        <v>937</v>
      </c>
      <c r="J487" s="90" t="s">
        <v>939</v>
      </c>
      <c r="K487" s="23">
        <v>18098055877</v>
      </c>
      <c r="L487" s="216">
        <v>3.6554</v>
      </c>
      <c r="M487" s="181"/>
      <c r="N487" s="216"/>
      <c r="O487" s="181"/>
      <c r="P487" s="181"/>
      <c r="Q487" s="181"/>
      <c r="R487" s="216">
        <v>3.6554</v>
      </c>
      <c r="S487" s="90"/>
      <c r="T487" s="90"/>
      <c r="U487" s="90"/>
      <c r="V487" s="90"/>
      <c r="W487" s="90"/>
      <c r="X487" s="90"/>
      <c r="Y487" s="90"/>
      <c r="Z487" s="90"/>
      <c r="AA487" s="90" t="s">
        <v>135</v>
      </c>
      <c r="AB487" s="90" t="s">
        <v>116</v>
      </c>
      <c r="AC487" s="236" t="s">
        <v>116</v>
      </c>
      <c r="AD487" s="90" t="s">
        <v>136</v>
      </c>
      <c r="AE487" s="90" t="s">
        <v>136</v>
      </c>
      <c r="AF487" s="90" t="s">
        <v>136</v>
      </c>
      <c r="AG487" s="92">
        <v>21</v>
      </c>
      <c r="AH487" s="92">
        <v>40</v>
      </c>
      <c r="AI487" s="92">
        <v>179</v>
      </c>
      <c r="AJ487" s="92">
        <v>560</v>
      </c>
      <c r="AK487" s="90" t="s">
        <v>877</v>
      </c>
      <c r="AL487" s="90" t="s">
        <v>877</v>
      </c>
      <c r="AM487" s="90"/>
    </row>
    <row r="488" s="162" customFormat="1" ht="106" customHeight="1" spans="1:39">
      <c r="A488" s="90" t="s">
        <v>933</v>
      </c>
      <c r="B488" s="23" t="s">
        <v>934</v>
      </c>
      <c r="C488" s="92">
        <v>10191110067</v>
      </c>
      <c r="D488" s="24" t="s">
        <v>935</v>
      </c>
      <c r="E488" s="90" t="s">
        <v>1014</v>
      </c>
      <c r="F488" s="217" t="s">
        <v>151</v>
      </c>
      <c r="G488" s="90" t="s">
        <v>435</v>
      </c>
      <c r="H488" s="23">
        <v>2019</v>
      </c>
      <c r="I488" s="90" t="s">
        <v>937</v>
      </c>
      <c r="J488" s="90" t="s">
        <v>939</v>
      </c>
      <c r="K488" s="23">
        <v>18098055878</v>
      </c>
      <c r="L488" s="216">
        <v>30</v>
      </c>
      <c r="M488" s="181"/>
      <c r="N488" s="216"/>
      <c r="O488" s="181"/>
      <c r="P488" s="181"/>
      <c r="Q488" s="181"/>
      <c r="R488" s="216">
        <v>30</v>
      </c>
      <c r="S488" s="90"/>
      <c r="T488" s="90"/>
      <c r="U488" s="90"/>
      <c r="V488" s="90"/>
      <c r="W488" s="90"/>
      <c r="X488" s="90"/>
      <c r="Y488" s="90"/>
      <c r="Z488" s="90"/>
      <c r="AA488" s="90" t="s">
        <v>135</v>
      </c>
      <c r="AB488" s="90" t="s">
        <v>116</v>
      </c>
      <c r="AC488" s="236" t="s">
        <v>116</v>
      </c>
      <c r="AD488" s="90" t="s">
        <v>136</v>
      </c>
      <c r="AE488" s="90" t="s">
        <v>136</v>
      </c>
      <c r="AF488" s="90" t="s">
        <v>136</v>
      </c>
      <c r="AG488" s="92">
        <v>63</v>
      </c>
      <c r="AH488" s="92">
        <v>99</v>
      </c>
      <c r="AI488" s="92">
        <v>327</v>
      </c>
      <c r="AJ488" s="92">
        <v>864</v>
      </c>
      <c r="AK488" s="90" t="s">
        <v>877</v>
      </c>
      <c r="AL488" s="90" t="s">
        <v>877</v>
      </c>
      <c r="AM488" s="90"/>
    </row>
    <row r="489" s="162" customFormat="1" ht="106" customHeight="1" spans="1:39">
      <c r="A489" s="90" t="s">
        <v>933</v>
      </c>
      <c r="B489" s="23" t="s">
        <v>934</v>
      </c>
      <c r="C489" s="92">
        <v>10191110068</v>
      </c>
      <c r="D489" s="24" t="s">
        <v>935</v>
      </c>
      <c r="E489" s="90" t="s">
        <v>1015</v>
      </c>
      <c r="F489" s="217" t="s">
        <v>151</v>
      </c>
      <c r="G489" s="90" t="s">
        <v>272</v>
      </c>
      <c r="H489" s="23">
        <v>2019</v>
      </c>
      <c r="I489" s="90" t="s">
        <v>937</v>
      </c>
      <c r="J489" s="90" t="s">
        <v>939</v>
      </c>
      <c r="K489" s="23">
        <v>18098055879</v>
      </c>
      <c r="L489" s="216">
        <v>80</v>
      </c>
      <c r="M489" s="181"/>
      <c r="N489" s="216"/>
      <c r="O489" s="181"/>
      <c r="P489" s="181"/>
      <c r="Q489" s="181"/>
      <c r="R489" s="216">
        <v>80</v>
      </c>
      <c r="S489" s="90"/>
      <c r="T489" s="90"/>
      <c r="U489" s="90"/>
      <c r="V489" s="90"/>
      <c r="W489" s="90"/>
      <c r="X489" s="90"/>
      <c r="Y489" s="90"/>
      <c r="Z489" s="90"/>
      <c r="AA489" s="90" t="s">
        <v>135</v>
      </c>
      <c r="AB489" s="90" t="s">
        <v>116</v>
      </c>
      <c r="AC489" s="236" t="s">
        <v>116</v>
      </c>
      <c r="AD489" s="90" t="s">
        <v>136</v>
      </c>
      <c r="AE489" s="90" t="s">
        <v>136</v>
      </c>
      <c r="AF489" s="90" t="s">
        <v>136</v>
      </c>
      <c r="AG489" s="92">
        <v>19</v>
      </c>
      <c r="AH489" s="92">
        <v>40</v>
      </c>
      <c r="AI489" s="92">
        <v>151</v>
      </c>
      <c r="AJ489" s="92">
        <v>462</v>
      </c>
      <c r="AK489" s="90" t="s">
        <v>877</v>
      </c>
      <c r="AL489" s="90" t="s">
        <v>877</v>
      </c>
      <c r="AM489" s="90"/>
    </row>
    <row r="490" s="162" customFormat="1" ht="106" customHeight="1" spans="1:39">
      <c r="A490" s="90" t="s">
        <v>933</v>
      </c>
      <c r="B490" s="23" t="s">
        <v>934</v>
      </c>
      <c r="C490" s="92">
        <v>10191110069</v>
      </c>
      <c r="D490" s="24" t="s">
        <v>935</v>
      </c>
      <c r="E490" s="90" t="s">
        <v>1016</v>
      </c>
      <c r="F490" s="217" t="s">
        <v>153</v>
      </c>
      <c r="G490" s="90" t="s">
        <v>211</v>
      </c>
      <c r="H490" s="23">
        <v>2019</v>
      </c>
      <c r="I490" s="90" t="s">
        <v>937</v>
      </c>
      <c r="J490" s="90" t="s">
        <v>939</v>
      </c>
      <c r="K490" s="23">
        <v>18098055870</v>
      </c>
      <c r="L490" s="216">
        <v>34.989</v>
      </c>
      <c r="M490" s="181"/>
      <c r="N490" s="216"/>
      <c r="O490" s="181"/>
      <c r="P490" s="181"/>
      <c r="Q490" s="181"/>
      <c r="R490" s="216">
        <v>34.989</v>
      </c>
      <c r="S490" s="90"/>
      <c r="T490" s="90"/>
      <c r="U490" s="90"/>
      <c r="V490" s="90"/>
      <c r="W490" s="90"/>
      <c r="X490" s="90"/>
      <c r="Y490" s="90"/>
      <c r="Z490" s="90"/>
      <c r="AA490" s="90" t="s">
        <v>135</v>
      </c>
      <c r="AB490" s="90" t="s">
        <v>116</v>
      </c>
      <c r="AC490" s="236" t="s">
        <v>136</v>
      </c>
      <c r="AD490" s="90" t="s">
        <v>136</v>
      </c>
      <c r="AE490" s="90" t="s">
        <v>136</v>
      </c>
      <c r="AF490" s="90" t="s">
        <v>136</v>
      </c>
      <c r="AG490" s="92">
        <v>66</v>
      </c>
      <c r="AH490" s="92">
        <v>120</v>
      </c>
      <c r="AI490" s="92">
        <v>176</v>
      </c>
      <c r="AJ490" s="92">
        <v>455</v>
      </c>
      <c r="AK490" s="90" t="s">
        <v>877</v>
      </c>
      <c r="AL490" s="90" t="s">
        <v>877</v>
      </c>
      <c r="AM490" s="90"/>
    </row>
    <row r="491" s="162" customFormat="1" ht="106" customHeight="1" spans="1:39">
      <c r="A491" s="90" t="s">
        <v>933</v>
      </c>
      <c r="B491" s="23" t="s">
        <v>934</v>
      </c>
      <c r="C491" s="92">
        <v>10191110070</v>
      </c>
      <c r="D491" s="24" t="s">
        <v>935</v>
      </c>
      <c r="E491" s="90" t="s">
        <v>1017</v>
      </c>
      <c r="F491" s="217" t="s">
        <v>153</v>
      </c>
      <c r="G491" s="90" t="s">
        <v>211</v>
      </c>
      <c r="H491" s="23">
        <v>2019</v>
      </c>
      <c r="I491" s="90" t="s">
        <v>937</v>
      </c>
      <c r="J491" s="90" t="s">
        <v>939</v>
      </c>
      <c r="K491" s="23">
        <v>18098055871</v>
      </c>
      <c r="L491" s="216">
        <v>18.6976</v>
      </c>
      <c r="M491" s="181"/>
      <c r="N491" s="216"/>
      <c r="O491" s="181"/>
      <c r="P491" s="181"/>
      <c r="Q491" s="181"/>
      <c r="R491" s="216">
        <v>18.6976</v>
      </c>
      <c r="S491" s="90"/>
      <c r="T491" s="90"/>
      <c r="U491" s="90"/>
      <c r="V491" s="90"/>
      <c r="W491" s="90"/>
      <c r="X491" s="90"/>
      <c r="Y491" s="90"/>
      <c r="Z491" s="90"/>
      <c r="AA491" s="90" t="s">
        <v>135</v>
      </c>
      <c r="AB491" s="90" t="s">
        <v>116</v>
      </c>
      <c r="AC491" s="236" t="s">
        <v>116</v>
      </c>
      <c r="AD491" s="90" t="s">
        <v>136</v>
      </c>
      <c r="AE491" s="90" t="s">
        <v>136</v>
      </c>
      <c r="AF491" s="90" t="s">
        <v>136</v>
      </c>
      <c r="AG491" s="92">
        <v>66</v>
      </c>
      <c r="AH491" s="92">
        <v>120</v>
      </c>
      <c r="AI491" s="92">
        <v>176</v>
      </c>
      <c r="AJ491" s="92">
        <v>455</v>
      </c>
      <c r="AK491" s="90" t="s">
        <v>877</v>
      </c>
      <c r="AL491" s="90" t="s">
        <v>877</v>
      </c>
      <c r="AM491" s="90"/>
    </row>
    <row r="492" s="162" customFormat="1" ht="106" customHeight="1" spans="1:39">
      <c r="A492" s="90" t="s">
        <v>933</v>
      </c>
      <c r="B492" s="23" t="s">
        <v>934</v>
      </c>
      <c r="C492" s="92">
        <v>10191110071</v>
      </c>
      <c r="D492" s="24" t="s">
        <v>935</v>
      </c>
      <c r="E492" s="90" t="s">
        <v>1018</v>
      </c>
      <c r="F492" s="217" t="s">
        <v>153</v>
      </c>
      <c r="G492" s="90" t="s">
        <v>646</v>
      </c>
      <c r="H492" s="23">
        <v>2019</v>
      </c>
      <c r="I492" s="90" t="s">
        <v>937</v>
      </c>
      <c r="J492" s="90" t="s">
        <v>939</v>
      </c>
      <c r="K492" s="23">
        <v>18098055872</v>
      </c>
      <c r="L492" s="216">
        <v>7.3584</v>
      </c>
      <c r="M492" s="181"/>
      <c r="N492" s="216"/>
      <c r="O492" s="181"/>
      <c r="P492" s="181"/>
      <c r="Q492" s="181"/>
      <c r="R492" s="216">
        <v>7.3584</v>
      </c>
      <c r="S492" s="90"/>
      <c r="T492" s="90"/>
      <c r="U492" s="90"/>
      <c r="V492" s="90"/>
      <c r="W492" s="90"/>
      <c r="X492" s="90"/>
      <c r="Y492" s="90"/>
      <c r="Z492" s="90"/>
      <c r="AA492" s="90" t="s">
        <v>135</v>
      </c>
      <c r="AB492" s="90" t="s">
        <v>116</v>
      </c>
      <c r="AC492" s="236" t="s">
        <v>136</v>
      </c>
      <c r="AD492" s="90" t="s">
        <v>136</v>
      </c>
      <c r="AE492" s="90" t="s">
        <v>136</v>
      </c>
      <c r="AF492" s="90" t="s">
        <v>136</v>
      </c>
      <c r="AG492" s="92">
        <v>112</v>
      </c>
      <c r="AH492" s="92">
        <v>233</v>
      </c>
      <c r="AI492" s="92">
        <v>416</v>
      </c>
      <c r="AJ492" s="92">
        <v>1263</v>
      </c>
      <c r="AK492" s="90" t="s">
        <v>877</v>
      </c>
      <c r="AL492" s="90" t="s">
        <v>877</v>
      </c>
      <c r="AM492" s="90"/>
    </row>
    <row r="493" s="162" customFormat="1" ht="106" customHeight="1" spans="1:39">
      <c r="A493" s="90" t="s">
        <v>933</v>
      </c>
      <c r="B493" s="23" t="s">
        <v>934</v>
      </c>
      <c r="C493" s="92">
        <v>10191110072</v>
      </c>
      <c r="D493" s="24" t="s">
        <v>935</v>
      </c>
      <c r="E493" s="90" t="s">
        <v>1019</v>
      </c>
      <c r="F493" s="217" t="s">
        <v>153</v>
      </c>
      <c r="G493" s="90" t="s">
        <v>659</v>
      </c>
      <c r="H493" s="23">
        <v>2019</v>
      </c>
      <c r="I493" s="90" t="s">
        <v>937</v>
      </c>
      <c r="J493" s="90" t="s">
        <v>939</v>
      </c>
      <c r="K493" s="23">
        <v>18098055873</v>
      </c>
      <c r="L493" s="216">
        <v>27.662</v>
      </c>
      <c r="M493" s="181"/>
      <c r="N493" s="216"/>
      <c r="O493" s="181"/>
      <c r="P493" s="181"/>
      <c r="Q493" s="181"/>
      <c r="R493" s="216">
        <v>27.662</v>
      </c>
      <c r="S493" s="90"/>
      <c r="T493" s="90"/>
      <c r="U493" s="90"/>
      <c r="V493" s="90"/>
      <c r="W493" s="90"/>
      <c r="X493" s="90"/>
      <c r="Y493" s="90"/>
      <c r="Z493" s="90"/>
      <c r="AA493" s="90" t="s">
        <v>135</v>
      </c>
      <c r="AB493" s="90" t="s">
        <v>116</v>
      </c>
      <c r="AC493" s="236" t="s">
        <v>116</v>
      </c>
      <c r="AD493" s="90" t="s">
        <v>136</v>
      </c>
      <c r="AE493" s="90" t="s">
        <v>136</v>
      </c>
      <c r="AF493" s="90" t="s">
        <v>136</v>
      </c>
      <c r="AG493" s="92">
        <v>32</v>
      </c>
      <c r="AH493" s="92">
        <v>66</v>
      </c>
      <c r="AI493" s="92">
        <v>193</v>
      </c>
      <c r="AJ493" s="92">
        <v>493</v>
      </c>
      <c r="AK493" s="90" t="s">
        <v>877</v>
      </c>
      <c r="AL493" s="90" t="s">
        <v>877</v>
      </c>
      <c r="AM493" s="90"/>
    </row>
    <row r="494" s="162" customFormat="1" ht="106" customHeight="1" spans="1:39">
      <c r="A494" s="90" t="s">
        <v>933</v>
      </c>
      <c r="B494" s="23" t="s">
        <v>934</v>
      </c>
      <c r="C494" s="92">
        <v>10191110073</v>
      </c>
      <c r="D494" s="24" t="s">
        <v>935</v>
      </c>
      <c r="E494" s="90" t="s">
        <v>1020</v>
      </c>
      <c r="F494" s="90" t="s">
        <v>155</v>
      </c>
      <c r="G494" s="90" t="s">
        <v>317</v>
      </c>
      <c r="H494" s="23">
        <v>2019</v>
      </c>
      <c r="I494" s="90" t="s">
        <v>937</v>
      </c>
      <c r="J494" s="90" t="s">
        <v>505</v>
      </c>
      <c r="K494" s="23" t="s">
        <v>1021</v>
      </c>
      <c r="L494" s="181">
        <v>5.5</v>
      </c>
      <c r="M494" s="181"/>
      <c r="N494" s="181"/>
      <c r="O494" s="181"/>
      <c r="P494" s="181"/>
      <c r="Q494" s="181"/>
      <c r="R494" s="181">
        <v>5.5</v>
      </c>
      <c r="S494" s="90"/>
      <c r="T494" s="90"/>
      <c r="U494" s="90"/>
      <c r="V494" s="90"/>
      <c r="W494" s="90"/>
      <c r="X494" s="90"/>
      <c r="Y494" s="90"/>
      <c r="Z494" s="90"/>
      <c r="AA494" s="90" t="s">
        <v>135</v>
      </c>
      <c r="AB494" s="90" t="s">
        <v>116</v>
      </c>
      <c r="AC494" s="90" t="s">
        <v>116</v>
      </c>
      <c r="AD494" s="90" t="s">
        <v>136</v>
      </c>
      <c r="AE494" s="90" t="s">
        <v>136</v>
      </c>
      <c r="AF494" s="90" t="s">
        <v>136</v>
      </c>
      <c r="AG494" s="92">
        <v>44</v>
      </c>
      <c r="AH494" s="92">
        <v>118</v>
      </c>
      <c r="AI494" s="92">
        <v>362</v>
      </c>
      <c r="AJ494" s="92">
        <v>570</v>
      </c>
      <c r="AK494" s="90" t="s">
        <v>877</v>
      </c>
      <c r="AL494" s="90" t="s">
        <v>877</v>
      </c>
      <c r="AM494" s="90"/>
    </row>
    <row r="495" s="162" customFormat="1" ht="106" customHeight="1" spans="1:39">
      <c r="A495" s="90" t="s">
        <v>933</v>
      </c>
      <c r="B495" s="23" t="s">
        <v>934</v>
      </c>
      <c r="C495" s="92">
        <v>10191110074</v>
      </c>
      <c r="D495" s="24" t="s">
        <v>935</v>
      </c>
      <c r="E495" s="90" t="s">
        <v>1022</v>
      </c>
      <c r="F495" s="217" t="s">
        <v>157</v>
      </c>
      <c r="G495" s="90" t="s">
        <v>322</v>
      </c>
      <c r="H495" s="23">
        <v>2019</v>
      </c>
      <c r="I495" s="90" t="s">
        <v>937</v>
      </c>
      <c r="J495" s="90" t="s">
        <v>939</v>
      </c>
      <c r="K495" s="23">
        <v>18098055867</v>
      </c>
      <c r="L495" s="216">
        <v>14.1347</v>
      </c>
      <c r="M495" s="181"/>
      <c r="N495" s="216"/>
      <c r="O495" s="181"/>
      <c r="P495" s="181"/>
      <c r="Q495" s="181"/>
      <c r="R495" s="216">
        <v>14.1347</v>
      </c>
      <c r="S495" s="90"/>
      <c r="T495" s="90"/>
      <c r="U495" s="90"/>
      <c r="V495" s="90"/>
      <c r="W495" s="90"/>
      <c r="X495" s="90"/>
      <c r="Y495" s="90"/>
      <c r="Z495" s="90"/>
      <c r="AA495" s="90" t="s">
        <v>135</v>
      </c>
      <c r="AB495" s="90" t="s">
        <v>116</v>
      </c>
      <c r="AC495" s="90" t="s">
        <v>116</v>
      </c>
      <c r="AD495" s="90" t="s">
        <v>136</v>
      </c>
      <c r="AE495" s="90" t="s">
        <v>136</v>
      </c>
      <c r="AF495" s="90" t="s">
        <v>136</v>
      </c>
      <c r="AG495" s="92">
        <v>52</v>
      </c>
      <c r="AH495" s="92">
        <v>104</v>
      </c>
      <c r="AI495" s="92">
        <v>322</v>
      </c>
      <c r="AJ495" s="92">
        <v>1091</v>
      </c>
      <c r="AK495" s="90" t="s">
        <v>877</v>
      </c>
      <c r="AL495" s="90" t="s">
        <v>877</v>
      </c>
      <c r="AM495" s="90"/>
    </row>
    <row r="496" s="162" customFormat="1" ht="106" customHeight="1" spans="1:39">
      <c r="A496" s="90" t="s">
        <v>933</v>
      </c>
      <c r="B496" s="23" t="s">
        <v>934</v>
      </c>
      <c r="C496" s="92">
        <v>10191110075</v>
      </c>
      <c r="D496" s="24" t="s">
        <v>935</v>
      </c>
      <c r="E496" s="90" t="s">
        <v>1023</v>
      </c>
      <c r="F496" s="217" t="s">
        <v>157</v>
      </c>
      <c r="G496" s="90" t="s">
        <v>830</v>
      </c>
      <c r="H496" s="23">
        <v>2019</v>
      </c>
      <c r="I496" s="90" t="s">
        <v>937</v>
      </c>
      <c r="J496" s="90" t="s">
        <v>939</v>
      </c>
      <c r="K496" s="23">
        <v>18098055868</v>
      </c>
      <c r="L496" s="216">
        <v>24.0667</v>
      </c>
      <c r="M496" s="181"/>
      <c r="N496" s="216"/>
      <c r="O496" s="181"/>
      <c r="P496" s="181"/>
      <c r="Q496" s="181"/>
      <c r="R496" s="216">
        <v>24.0667</v>
      </c>
      <c r="S496" s="90"/>
      <c r="T496" s="90"/>
      <c r="U496" s="90"/>
      <c r="V496" s="90"/>
      <c r="W496" s="90"/>
      <c r="X496" s="90"/>
      <c r="Y496" s="90"/>
      <c r="Z496" s="90"/>
      <c r="AA496" s="90" t="s">
        <v>135</v>
      </c>
      <c r="AB496" s="90" t="s">
        <v>116</v>
      </c>
      <c r="AC496" s="90" t="s">
        <v>116</v>
      </c>
      <c r="AD496" s="90" t="s">
        <v>136</v>
      </c>
      <c r="AE496" s="90" t="s">
        <v>136</v>
      </c>
      <c r="AF496" s="90" t="s">
        <v>136</v>
      </c>
      <c r="AG496" s="233">
        <v>29</v>
      </c>
      <c r="AH496" s="233">
        <v>44</v>
      </c>
      <c r="AI496" s="92">
        <v>180</v>
      </c>
      <c r="AJ496" s="232">
        <v>523</v>
      </c>
      <c r="AK496" s="90" t="s">
        <v>877</v>
      </c>
      <c r="AL496" s="90" t="s">
        <v>877</v>
      </c>
      <c r="AM496" s="90"/>
    </row>
    <row r="497" s="162" customFormat="1" ht="106" customHeight="1" spans="1:39">
      <c r="A497" s="90" t="s">
        <v>933</v>
      </c>
      <c r="B497" s="23" t="s">
        <v>934</v>
      </c>
      <c r="C497" s="92">
        <v>10191110076</v>
      </c>
      <c r="D497" s="24" t="s">
        <v>935</v>
      </c>
      <c r="E497" s="90" t="s">
        <v>1024</v>
      </c>
      <c r="F497" s="217" t="s">
        <v>157</v>
      </c>
      <c r="G497" s="90" t="s">
        <v>335</v>
      </c>
      <c r="H497" s="23">
        <v>2019</v>
      </c>
      <c r="I497" s="90" t="s">
        <v>937</v>
      </c>
      <c r="J497" s="90" t="s">
        <v>939</v>
      </c>
      <c r="K497" s="23">
        <v>18098055869</v>
      </c>
      <c r="L497" s="216">
        <v>61.222</v>
      </c>
      <c r="M497" s="181"/>
      <c r="N497" s="216"/>
      <c r="O497" s="181"/>
      <c r="P497" s="181"/>
      <c r="Q497" s="181"/>
      <c r="R497" s="216">
        <v>61.222</v>
      </c>
      <c r="S497" s="90"/>
      <c r="T497" s="90"/>
      <c r="U497" s="90"/>
      <c r="V497" s="90"/>
      <c r="W497" s="90"/>
      <c r="X497" s="90"/>
      <c r="Y497" s="90"/>
      <c r="Z497" s="90"/>
      <c r="AA497" s="90" t="s">
        <v>135</v>
      </c>
      <c r="AB497" s="90" t="s">
        <v>116</v>
      </c>
      <c r="AC497" s="90" t="s">
        <v>116</v>
      </c>
      <c r="AD497" s="90" t="s">
        <v>136</v>
      </c>
      <c r="AE497" s="90" t="s">
        <v>136</v>
      </c>
      <c r="AF497" s="90" t="s">
        <v>136</v>
      </c>
      <c r="AG497" s="233">
        <v>36</v>
      </c>
      <c r="AH497" s="233">
        <v>78</v>
      </c>
      <c r="AI497" s="237">
        <v>268</v>
      </c>
      <c r="AJ497" s="232">
        <v>588</v>
      </c>
      <c r="AK497" s="90" t="s">
        <v>877</v>
      </c>
      <c r="AL497" s="90" t="s">
        <v>877</v>
      </c>
      <c r="AM497" s="90"/>
    </row>
    <row r="498" s="162" customFormat="1" ht="106" customHeight="1" spans="1:39">
      <c r="A498" s="90" t="s">
        <v>933</v>
      </c>
      <c r="B498" s="23" t="s">
        <v>934</v>
      </c>
      <c r="C498" s="92">
        <v>10191110077</v>
      </c>
      <c r="D498" s="90" t="s">
        <v>1025</v>
      </c>
      <c r="E498" s="90" t="s">
        <v>1026</v>
      </c>
      <c r="F498" s="90" t="s">
        <v>143</v>
      </c>
      <c r="G498" s="90" t="s">
        <v>491</v>
      </c>
      <c r="H498" s="23">
        <v>2019</v>
      </c>
      <c r="I498" s="90" t="s">
        <v>937</v>
      </c>
      <c r="J498" s="90" t="s">
        <v>939</v>
      </c>
      <c r="K498" s="23">
        <v>6521318</v>
      </c>
      <c r="L498" s="181">
        <v>42.92</v>
      </c>
      <c r="M498" s="181"/>
      <c r="N498" s="181"/>
      <c r="O498" s="181"/>
      <c r="P498" s="181"/>
      <c r="Q498" s="181"/>
      <c r="R498" s="181"/>
      <c r="S498" s="90">
        <v>42.92</v>
      </c>
      <c r="T498" s="90"/>
      <c r="U498" s="90"/>
      <c r="V498" s="90"/>
      <c r="W498" s="90"/>
      <c r="X498" s="90"/>
      <c r="Y498" s="90"/>
      <c r="Z498" s="90"/>
      <c r="AA498" s="90" t="s">
        <v>135</v>
      </c>
      <c r="AB498" s="90" t="s">
        <v>116</v>
      </c>
      <c r="AC498" s="90" t="s">
        <v>116</v>
      </c>
      <c r="AD498" s="90" t="s">
        <v>136</v>
      </c>
      <c r="AE498" s="90" t="s">
        <v>136</v>
      </c>
      <c r="AF498" s="90" t="s">
        <v>136</v>
      </c>
      <c r="AG498" s="233">
        <v>44</v>
      </c>
      <c r="AH498" s="233">
        <v>84</v>
      </c>
      <c r="AI498" s="92">
        <v>170</v>
      </c>
      <c r="AJ498" s="92">
        <v>580</v>
      </c>
      <c r="AK498" s="90" t="s">
        <v>401</v>
      </c>
      <c r="AL498" s="90" t="s">
        <v>147</v>
      </c>
      <c r="AM498" s="210"/>
    </row>
    <row r="499" s="162" customFormat="1" ht="106" customHeight="1" spans="1:39">
      <c r="A499" s="90" t="s">
        <v>933</v>
      </c>
      <c r="B499" s="23" t="s">
        <v>934</v>
      </c>
      <c r="C499" s="92">
        <v>10191110078</v>
      </c>
      <c r="D499" s="90" t="s">
        <v>1025</v>
      </c>
      <c r="E499" s="90" t="s">
        <v>1027</v>
      </c>
      <c r="F499" s="90" t="s">
        <v>143</v>
      </c>
      <c r="G499" s="24" t="s">
        <v>369</v>
      </c>
      <c r="H499" s="23">
        <v>2019</v>
      </c>
      <c r="I499" s="90" t="s">
        <v>937</v>
      </c>
      <c r="J499" s="90" t="s">
        <v>939</v>
      </c>
      <c r="K499" s="23">
        <v>6521318</v>
      </c>
      <c r="L499" s="181">
        <v>36.15</v>
      </c>
      <c r="M499" s="181"/>
      <c r="N499" s="181"/>
      <c r="O499" s="181"/>
      <c r="P499" s="181"/>
      <c r="Q499" s="181"/>
      <c r="R499" s="181"/>
      <c r="S499" s="90">
        <v>36.15</v>
      </c>
      <c r="T499" s="90"/>
      <c r="U499" s="90"/>
      <c r="V499" s="90"/>
      <c r="W499" s="90"/>
      <c r="X499" s="90"/>
      <c r="Y499" s="90"/>
      <c r="Z499" s="90"/>
      <c r="AA499" s="90" t="s">
        <v>135</v>
      </c>
      <c r="AB499" s="90" t="s">
        <v>116</v>
      </c>
      <c r="AC499" s="90" t="s">
        <v>136</v>
      </c>
      <c r="AD499" s="90" t="s">
        <v>136</v>
      </c>
      <c r="AE499" s="90" t="s">
        <v>136</v>
      </c>
      <c r="AF499" s="90" t="s">
        <v>136</v>
      </c>
      <c r="AG499" s="233">
        <v>98</v>
      </c>
      <c r="AH499" s="233">
        <v>223</v>
      </c>
      <c r="AI499" s="92">
        <v>341</v>
      </c>
      <c r="AJ499" s="92">
        <v>1005</v>
      </c>
      <c r="AK499" s="90" t="s">
        <v>401</v>
      </c>
      <c r="AL499" s="90" t="s">
        <v>147</v>
      </c>
      <c r="AM499" s="210"/>
    </row>
    <row r="500" s="162" customFormat="1" ht="106" customHeight="1" spans="1:39">
      <c r="A500" s="90" t="s">
        <v>933</v>
      </c>
      <c r="B500" s="23" t="s">
        <v>934</v>
      </c>
      <c r="C500" s="92">
        <v>10191110079</v>
      </c>
      <c r="D500" s="90" t="s">
        <v>1025</v>
      </c>
      <c r="E500" s="90" t="s">
        <v>1028</v>
      </c>
      <c r="F500" s="90" t="s">
        <v>143</v>
      </c>
      <c r="G500" s="24" t="s">
        <v>367</v>
      </c>
      <c r="H500" s="23">
        <v>2019</v>
      </c>
      <c r="I500" s="90" t="s">
        <v>937</v>
      </c>
      <c r="J500" s="90" t="s">
        <v>939</v>
      </c>
      <c r="K500" s="23">
        <v>6521318</v>
      </c>
      <c r="L500" s="181">
        <v>38.02</v>
      </c>
      <c r="M500" s="181"/>
      <c r="N500" s="181"/>
      <c r="O500" s="181"/>
      <c r="P500" s="181"/>
      <c r="Q500" s="181"/>
      <c r="R500" s="181"/>
      <c r="S500" s="90">
        <v>38.02</v>
      </c>
      <c r="T500" s="90"/>
      <c r="U500" s="90"/>
      <c r="V500" s="90"/>
      <c r="W500" s="90"/>
      <c r="X500" s="90"/>
      <c r="Y500" s="90"/>
      <c r="Z500" s="90"/>
      <c r="AA500" s="90" t="s">
        <v>135</v>
      </c>
      <c r="AB500" s="90" t="s">
        <v>116</v>
      </c>
      <c r="AC500" s="90" t="s">
        <v>116</v>
      </c>
      <c r="AD500" s="90" t="s">
        <v>136</v>
      </c>
      <c r="AE500" s="90" t="s">
        <v>136</v>
      </c>
      <c r="AF500" s="90" t="s">
        <v>136</v>
      </c>
      <c r="AG500" s="233">
        <v>119</v>
      </c>
      <c r="AH500" s="233">
        <v>265</v>
      </c>
      <c r="AI500" s="92">
        <v>410</v>
      </c>
      <c r="AJ500" s="92">
        <v>1180</v>
      </c>
      <c r="AK500" s="90" t="s">
        <v>401</v>
      </c>
      <c r="AL500" s="90" t="s">
        <v>147</v>
      </c>
      <c r="AM500" s="210"/>
    </row>
    <row r="501" s="162" customFormat="1" ht="106" customHeight="1" spans="1:39">
      <c r="A501" s="90" t="s">
        <v>933</v>
      </c>
      <c r="B501" s="23" t="s">
        <v>934</v>
      </c>
      <c r="C501" s="92">
        <v>10191110080</v>
      </c>
      <c r="D501" s="90" t="s">
        <v>1025</v>
      </c>
      <c r="E501" s="90" t="s">
        <v>1029</v>
      </c>
      <c r="F501" s="90" t="s">
        <v>143</v>
      </c>
      <c r="G501" s="24" t="s">
        <v>616</v>
      </c>
      <c r="H501" s="23">
        <v>2019</v>
      </c>
      <c r="I501" s="90" t="s">
        <v>937</v>
      </c>
      <c r="J501" s="90" t="s">
        <v>939</v>
      </c>
      <c r="K501" s="23">
        <v>6521318</v>
      </c>
      <c r="L501" s="181">
        <v>23.01</v>
      </c>
      <c r="M501" s="181"/>
      <c r="N501" s="181"/>
      <c r="O501" s="181"/>
      <c r="P501" s="181"/>
      <c r="Q501" s="181"/>
      <c r="R501" s="181"/>
      <c r="S501" s="90">
        <v>23.01</v>
      </c>
      <c r="T501" s="90"/>
      <c r="U501" s="90"/>
      <c r="V501" s="90"/>
      <c r="W501" s="90"/>
      <c r="X501" s="90"/>
      <c r="Y501" s="90"/>
      <c r="Z501" s="90"/>
      <c r="AA501" s="90" t="s">
        <v>135</v>
      </c>
      <c r="AB501" s="90" t="s">
        <v>116</v>
      </c>
      <c r="AC501" s="90" t="s">
        <v>116</v>
      </c>
      <c r="AD501" s="90" t="s">
        <v>136</v>
      </c>
      <c r="AE501" s="90" t="s">
        <v>136</v>
      </c>
      <c r="AF501" s="90" t="s">
        <v>136</v>
      </c>
      <c r="AG501" s="233">
        <v>66</v>
      </c>
      <c r="AH501" s="233">
        <v>130</v>
      </c>
      <c r="AI501" s="92">
        <v>232</v>
      </c>
      <c r="AJ501" s="92">
        <v>685</v>
      </c>
      <c r="AK501" s="90" t="s">
        <v>401</v>
      </c>
      <c r="AL501" s="90" t="s">
        <v>147</v>
      </c>
      <c r="AM501" s="210"/>
    </row>
    <row r="502" s="162" customFormat="1" ht="106" customHeight="1" spans="1:39">
      <c r="A502" s="90" t="s">
        <v>933</v>
      </c>
      <c r="B502" s="23" t="s">
        <v>934</v>
      </c>
      <c r="C502" s="92">
        <v>10191110081</v>
      </c>
      <c r="D502" s="90" t="s">
        <v>1025</v>
      </c>
      <c r="E502" s="90" t="s">
        <v>1030</v>
      </c>
      <c r="F502" s="90" t="s">
        <v>143</v>
      </c>
      <c r="G502" s="24" t="s">
        <v>371</v>
      </c>
      <c r="H502" s="23">
        <v>2019</v>
      </c>
      <c r="I502" s="90" t="s">
        <v>937</v>
      </c>
      <c r="J502" s="90" t="s">
        <v>939</v>
      </c>
      <c r="K502" s="23">
        <v>6521318</v>
      </c>
      <c r="L502" s="181">
        <v>42.53</v>
      </c>
      <c r="M502" s="181"/>
      <c r="N502" s="181"/>
      <c r="O502" s="181"/>
      <c r="P502" s="181"/>
      <c r="Q502" s="181"/>
      <c r="R502" s="181"/>
      <c r="S502" s="90">
        <v>42.53</v>
      </c>
      <c r="T502" s="90"/>
      <c r="U502" s="90"/>
      <c r="V502" s="90"/>
      <c r="W502" s="90"/>
      <c r="X502" s="90"/>
      <c r="Y502" s="90"/>
      <c r="Z502" s="90"/>
      <c r="AA502" s="90" t="s">
        <v>135</v>
      </c>
      <c r="AB502" s="90" t="s">
        <v>116</v>
      </c>
      <c r="AC502" s="90" t="s">
        <v>136</v>
      </c>
      <c r="AD502" s="90" t="s">
        <v>136</v>
      </c>
      <c r="AE502" s="90" t="s">
        <v>136</v>
      </c>
      <c r="AF502" s="90" t="s">
        <v>136</v>
      </c>
      <c r="AG502" s="233">
        <v>58</v>
      </c>
      <c r="AH502" s="233">
        <v>114</v>
      </c>
      <c r="AI502" s="92">
        <v>192</v>
      </c>
      <c r="AJ502" s="92">
        <v>579</v>
      </c>
      <c r="AK502" s="90" t="s">
        <v>401</v>
      </c>
      <c r="AL502" s="90" t="s">
        <v>147</v>
      </c>
      <c r="AM502" s="210"/>
    </row>
    <row r="503" s="162" customFormat="1" ht="106" customHeight="1" spans="1:39">
      <c r="A503" s="90" t="s">
        <v>933</v>
      </c>
      <c r="B503" s="23" t="s">
        <v>934</v>
      </c>
      <c r="C503" s="92">
        <v>10191110082</v>
      </c>
      <c r="D503" s="90" t="s">
        <v>1025</v>
      </c>
      <c r="E503" s="90" t="s">
        <v>1031</v>
      </c>
      <c r="F503" s="90" t="s">
        <v>153</v>
      </c>
      <c r="G503" s="27" t="s">
        <v>646</v>
      </c>
      <c r="H503" s="23">
        <v>2019</v>
      </c>
      <c r="I503" s="90" t="s">
        <v>937</v>
      </c>
      <c r="J503" s="90" t="s">
        <v>939</v>
      </c>
      <c r="K503" s="23">
        <v>6521318</v>
      </c>
      <c r="L503" s="181">
        <v>95.46</v>
      </c>
      <c r="M503" s="181"/>
      <c r="N503" s="181"/>
      <c r="O503" s="181"/>
      <c r="P503" s="181"/>
      <c r="Q503" s="181"/>
      <c r="R503" s="181"/>
      <c r="S503" s="90">
        <v>95.46</v>
      </c>
      <c r="T503" s="90"/>
      <c r="U503" s="90"/>
      <c r="V503" s="90"/>
      <c r="W503" s="90"/>
      <c r="X503" s="90"/>
      <c r="Y503" s="90"/>
      <c r="Z503" s="90"/>
      <c r="AA503" s="90" t="s">
        <v>135</v>
      </c>
      <c r="AB503" s="90" t="s">
        <v>116</v>
      </c>
      <c r="AC503" s="90" t="s">
        <v>116</v>
      </c>
      <c r="AD503" s="90" t="s">
        <v>136</v>
      </c>
      <c r="AE503" s="90" t="s">
        <v>136</v>
      </c>
      <c r="AF503" s="90" t="s">
        <v>136</v>
      </c>
      <c r="AG503" s="92">
        <v>126</v>
      </c>
      <c r="AH503" s="92">
        <v>284</v>
      </c>
      <c r="AI503" s="92">
        <v>416</v>
      </c>
      <c r="AJ503" s="92">
        <v>1263</v>
      </c>
      <c r="AK503" s="90" t="s">
        <v>401</v>
      </c>
      <c r="AL503" s="90" t="s">
        <v>147</v>
      </c>
      <c r="AM503" s="210"/>
    </row>
    <row r="504" s="162" customFormat="1" ht="106" customHeight="1" spans="1:39">
      <c r="A504" s="90" t="s">
        <v>933</v>
      </c>
      <c r="B504" s="23" t="s">
        <v>934</v>
      </c>
      <c r="C504" s="92">
        <v>10191110083</v>
      </c>
      <c r="D504" s="90" t="s">
        <v>1025</v>
      </c>
      <c r="E504" s="90" t="s">
        <v>1032</v>
      </c>
      <c r="F504" s="90" t="s">
        <v>153</v>
      </c>
      <c r="G504" s="27" t="s">
        <v>646</v>
      </c>
      <c r="H504" s="23">
        <v>2019</v>
      </c>
      <c r="I504" s="90" t="s">
        <v>937</v>
      </c>
      <c r="J504" s="90" t="s">
        <v>939</v>
      </c>
      <c r="K504" s="23">
        <v>6521318</v>
      </c>
      <c r="L504" s="181">
        <v>41.58</v>
      </c>
      <c r="M504" s="181"/>
      <c r="N504" s="181"/>
      <c r="O504" s="181"/>
      <c r="P504" s="181"/>
      <c r="Q504" s="181"/>
      <c r="R504" s="181"/>
      <c r="S504" s="90">
        <v>41.58</v>
      </c>
      <c r="T504" s="90"/>
      <c r="U504" s="90"/>
      <c r="V504" s="90"/>
      <c r="W504" s="90"/>
      <c r="X504" s="90"/>
      <c r="Y504" s="90"/>
      <c r="Z504" s="90"/>
      <c r="AA504" s="90" t="s">
        <v>135</v>
      </c>
      <c r="AB504" s="90" t="s">
        <v>116</v>
      </c>
      <c r="AC504" s="90" t="s">
        <v>116</v>
      </c>
      <c r="AD504" s="90" t="s">
        <v>136</v>
      </c>
      <c r="AE504" s="90" t="s">
        <v>136</v>
      </c>
      <c r="AF504" s="90" t="s">
        <v>136</v>
      </c>
      <c r="AG504" s="92">
        <v>126</v>
      </c>
      <c r="AH504" s="92">
        <v>284</v>
      </c>
      <c r="AI504" s="92">
        <v>416</v>
      </c>
      <c r="AJ504" s="92">
        <v>1263</v>
      </c>
      <c r="AK504" s="90" t="s">
        <v>401</v>
      </c>
      <c r="AL504" s="90" t="s">
        <v>147</v>
      </c>
      <c r="AM504" s="210"/>
    </row>
    <row r="505" s="162" customFormat="1" ht="106" customHeight="1" spans="1:39">
      <c r="A505" s="90" t="s">
        <v>933</v>
      </c>
      <c r="B505" s="23" t="s">
        <v>934</v>
      </c>
      <c r="C505" s="92">
        <v>10191110084</v>
      </c>
      <c r="D505" s="90" t="s">
        <v>1025</v>
      </c>
      <c r="E505" s="90" t="s">
        <v>1033</v>
      </c>
      <c r="F505" s="90" t="s">
        <v>153</v>
      </c>
      <c r="G505" s="24" t="s">
        <v>394</v>
      </c>
      <c r="H505" s="23">
        <v>2019</v>
      </c>
      <c r="I505" s="90" t="s">
        <v>937</v>
      </c>
      <c r="J505" s="90" t="s">
        <v>939</v>
      </c>
      <c r="K505" s="23">
        <v>6521318</v>
      </c>
      <c r="L505" s="181">
        <v>38.64</v>
      </c>
      <c r="M505" s="181"/>
      <c r="N505" s="181"/>
      <c r="O505" s="181"/>
      <c r="P505" s="181"/>
      <c r="Q505" s="181"/>
      <c r="R505" s="181"/>
      <c r="S505" s="90">
        <v>38.64</v>
      </c>
      <c r="T505" s="90"/>
      <c r="U505" s="90"/>
      <c r="V505" s="90"/>
      <c r="W505" s="90"/>
      <c r="X505" s="90"/>
      <c r="Y505" s="90"/>
      <c r="Z505" s="90"/>
      <c r="AA505" s="90" t="s">
        <v>135</v>
      </c>
      <c r="AB505" s="90" t="s">
        <v>116</v>
      </c>
      <c r="AC505" s="90" t="s">
        <v>116</v>
      </c>
      <c r="AD505" s="90" t="s">
        <v>136</v>
      </c>
      <c r="AE505" s="90" t="s">
        <v>136</v>
      </c>
      <c r="AF505" s="90" t="s">
        <v>136</v>
      </c>
      <c r="AG505" s="92">
        <v>115</v>
      </c>
      <c r="AH505" s="92">
        <v>251</v>
      </c>
      <c r="AI505" s="92">
        <v>302</v>
      </c>
      <c r="AJ505" s="92">
        <v>941</v>
      </c>
      <c r="AK505" s="90" t="s">
        <v>401</v>
      </c>
      <c r="AL505" s="90" t="s">
        <v>147</v>
      </c>
      <c r="AM505" s="210"/>
    </row>
    <row r="506" s="162" customFormat="1" ht="106" customHeight="1" spans="1:39">
      <c r="A506" s="90" t="s">
        <v>933</v>
      </c>
      <c r="B506" s="23" t="s">
        <v>934</v>
      </c>
      <c r="C506" s="92">
        <v>10191110085</v>
      </c>
      <c r="D506" s="90" t="s">
        <v>1025</v>
      </c>
      <c r="E506" s="90" t="s">
        <v>1034</v>
      </c>
      <c r="F506" s="90" t="s">
        <v>153</v>
      </c>
      <c r="G506" s="24" t="s">
        <v>394</v>
      </c>
      <c r="H506" s="23">
        <v>2019</v>
      </c>
      <c r="I506" s="90" t="s">
        <v>937</v>
      </c>
      <c r="J506" s="90" t="s">
        <v>939</v>
      </c>
      <c r="K506" s="23">
        <v>6521318</v>
      </c>
      <c r="L506" s="181">
        <v>44.66</v>
      </c>
      <c r="M506" s="181"/>
      <c r="N506" s="181"/>
      <c r="O506" s="181"/>
      <c r="P506" s="181"/>
      <c r="Q506" s="181"/>
      <c r="R506" s="181"/>
      <c r="S506" s="90">
        <v>44.66</v>
      </c>
      <c r="T506" s="90"/>
      <c r="U506" s="90"/>
      <c r="V506" s="90"/>
      <c r="W506" s="90"/>
      <c r="X506" s="90"/>
      <c r="Y506" s="90"/>
      <c r="Z506" s="90"/>
      <c r="AA506" s="90" t="s">
        <v>135</v>
      </c>
      <c r="AB506" s="90" t="s">
        <v>116</v>
      </c>
      <c r="AC506" s="90" t="s">
        <v>116</v>
      </c>
      <c r="AD506" s="90" t="s">
        <v>136</v>
      </c>
      <c r="AE506" s="90" t="s">
        <v>136</v>
      </c>
      <c r="AF506" s="90" t="s">
        <v>136</v>
      </c>
      <c r="AG506" s="92">
        <v>115</v>
      </c>
      <c r="AH506" s="92">
        <v>251</v>
      </c>
      <c r="AI506" s="92">
        <v>302</v>
      </c>
      <c r="AJ506" s="92">
        <v>941</v>
      </c>
      <c r="AK506" s="90" t="s">
        <v>401</v>
      </c>
      <c r="AL506" s="90" t="s">
        <v>147</v>
      </c>
      <c r="AM506" s="210"/>
    </row>
    <row r="507" s="162" customFormat="1" ht="106" customHeight="1" spans="1:39">
      <c r="A507" s="90" t="s">
        <v>933</v>
      </c>
      <c r="B507" s="23" t="s">
        <v>934</v>
      </c>
      <c r="C507" s="92">
        <v>10191110086</v>
      </c>
      <c r="D507" s="90" t="s">
        <v>1025</v>
      </c>
      <c r="E507" s="90" t="s">
        <v>1035</v>
      </c>
      <c r="F507" s="90" t="s">
        <v>151</v>
      </c>
      <c r="G507" s="24" t="s">
        <v>479</v>
      </c>
      <c r="H507" s="23">
        <v>2019</v>
      </c>
      <c r="I507" s="90" t="s">
        <v>937</v>
      </c>
      <c r="J507" s="90" t="s">
        <v>939</v>
      </c>
      <c r="K507" s="23">
        <v>6521318</v>
      </c>
      <c r="L507" s="181">
        <v>114.52</v>
      </c>
      <c r="M507" s="181"/>
      <c r="N507" s="181"/>
      <c r="O507" s="181"/>
      <c r="P507" s="181"/>
      <c r="Q507" s="181"/>
      <c r="R507" s="181"/>
      <c r="S507" s="90">
        <v>114.52</v>
      </c>
      <c r="T507" s="90"/>
      <c r="U507" s="90"/>
      <c r="V507" s="90"/>
      <c r="W507" s="90"/>
      <c r="X507" s="90"/>
      <c r="Y507" s="90"/>
      <c r="Z507" s="90"/>
      <c r="AA507" s="90" t="s">
        <v>135</v>
      </c>
      <c r="AB507" s="90" t="s">
        <v>116</v>
      </c>
      <c r="AC507" s="90" t="s">
        <v>116</v>
      </c>
      <c r="AD507" s="90" t="s">
        <v>136</v>
      </c>
      <c r="AE507" s="90" t="s">
        <v>136</v>
      </c>
      <c r="AF507" s="90" t="s">
        <v>136</v>
      </c>
      <c r="AG507" s="92">
        <v>35</v>
      </c>
      <c r="AH507" s="92">
        <v>80</v>
      </c>
      <c r="AI507" s="92">
        <v>276</v>
      </c>
      <c r="AJ507" s="92">
        <v>827</v>
      </c>
      <c r="AK507" s="90" t="s">
        <v>401</v>
      </c>
      <c r="AL507" s="90" t="s">
        <v>147</v>
      </c>
      <c r="AM507" s="210"/>
    </row>
    <row r="508" s="162" customFormat="1" ht="106" customHeight="1" spans="1:39">
      <c r="A508" s="90" t="s">
        <v>933</v>
      </c>
      <c r="B508" s="23" t="s">
        <v>934</v>
      </c>
      <c r="C508" s="92">
        <v>10191110087</v>
      </c>
      <c r="D508" s="90" t="s">
        <v>1025</v>
      </c>
      <c r="E508" s="90" t="s">
        <v>1036</v>
      </c>
      <c r="F508" s="90" t="s">
        <v>157</v>
      </c>
      <c r="G508" s="90" t="s">
        <v>1037</v>
      </c>
      <c r="H508" s="23">
        <v>2019</v>
      </c>
      <c r="I508" s="90" t="s">
        <v>937</v>
      </c>
      <c r="J508" s="90" t="s">
        <v>939</v>
      </c>
      <c r="K508" s="23">
        <v>6521318</v>
      </c>
      <c r="L508" s="181">
        <v>153.06</v>
      </c>
      <c r="M508" s="181"/>
      <c r="N508" s="181"/>
      <c r="O508" s="181"/>
      <c r="P508" s="181"/>
      <c r="Q508" s="181"/>
      <c r="R508" s="181"/>
      <c r="S508" s="90">
        <v>153.06</v>
      </c>
      <c r="T508" s="90"/>
      <c r="U508" s="90"/>
      <c r="V508" s="90"/>
      <c r="W508" s="90"/>
      <c r="X508" s="90"/>
      <c r="Y508" s="90"/>
      <c r="Z508" s="90"/>
      <c r="AA508" s="90" t="s">
        <v>135</v>
      </c>
      <c r="AB508" s="90" t="s">
        <v>116</v>
      </c>
      <c r="AC508" s="90" t="s">
        <v>116</v>
      </c>
      <c r="AD508" s="90" t="s">
        <v>136</v>
      </c>
      <c r="AE508" s="90" t="s">
        <v>136</v>
      </c>
      <c r="AF508" s="90" t="s">
        <v>136</v>
      </c>
      <c r="AG508" s="92">
        <v>45</v>
      </c>
      <c r="AH508" s="92">
        <v>99</v>
      </c>
      <c r="AI508" s="92">
        <v>153</v>
      </c>
      <c r="AJ508" s="92">
        <v>502</v>
      </c>
      <c r="AK508" s="90" t="s">
        <v>401</v>
      </c>
      <c r="AL508" s="90" t="s">
        <v>147</v>
      </c>
      <c r="AM508" s="210"/>
    </row>
    <row r="509" s="162" customFormat="1" ht="106" customHeight="1" spans="1:39">
      <c r="A509" s="90" t="s">
        <v>933</v>
      </c>
      <c r="B509" s="23" t="s">
        <v>934</v>
      </c>
      <c r="C509" s="92">
        <v>10191110088</v>
      </c>
      <c r="D509" s="90" t="s">
        <v>1025</v>
      </c>
      <c r="E509" s="90" t="s">
        <v>1038</v>
      </c>
      <c r="F509" s="90" t="s">
        <v>155</v>
      </c>
      <c r="G509" s="24" t="s">
        <v>458</v>
      </c>
      <c r="H509" s="23">
        <v>2019</v>
      </c>
      <c r="I509" s="90" t="s">
        <v>937</v>
      </c>
      <c r="J509" s="90" t="s">
        <v>939</v>
      </c>
      <c r="K509" s="23">
        <v>6521318</v>
      </c>
      <c r="L509" s="181">
        <v>40.66</v>
      </c>
      <c r="M509" s="181"/>
      <c r="N509" s="181"/>
      <c r="O509" s="181"/>
      <c r="P509" s="181"/>
      <c r="Q509" s="181"/>
      <c r="R509" s="181"/>
      <c r="S509" s="90">
        <v>40.66</v>
      </c>
      <c r="T509" s="90"/>
      <c r="U509" s="90"/>
      <c r="V509" s="90"/>
      <c r="W509" s="90"/>
      <c r="X509" s="90"/>
      <c r="Y509" s="90"/>
      <c r="Z509" s="90"/>
      <c r="AA509" s="90" t="s">
        <v>135</v>
      </c>
      <c r="AB509" s="90" t="s">
        <v>116</v>
      </c>
      <c r="AC509" s="90" t="s">
        <v>136</v>
      </c>
      <c r="AD509" s="90" t="s">
        <v>136</v>
      </c>
      <c r="AE509" s="90" t="s">
        <v>136</v>
      </c>
      <c r="AF509" s="90" t="s">
        <v>136</v>
      </c>
      <c r="AG509" s="92">
        <v>45</v>
      </c>
      <c r="AH509" s="92">
        <v>119</v>
      </c>
      <c r="AI509" s="92">
        <v>204</v>
      </c>
      <c r="AJ509" s="92">
        <v>514</v>
      </c>
      <c r="AK509" s="90" t="s">
        <v>401</v>
      </c>
      <c r="AL509" s="90" t="s">
        <v>147</v>
      </c>
      <c r="AM509" s="210"/>
    </row>
    <row r="510" s="162" customFormat="1" ht="106" customHeight="1" spans="1:39">
      <c r="A510" s="90" t="s">
        <v>933</v>
      </c>
      <c r="B510" s="23" t="s">
        <v>934</v>
      </c>
      <c r="C510" s="92">
        <v>10191110089</v>
      </c>
      <c r="D510" s="90" t="s">
        <v>1025</v>
      </c>
      <c r="E510" s="90" t="s">
        <v>1039</v>
      </c>
      <c r="F510" s="90" t="s">
        <v>155</v>
      </c>
      <c r="G510" s="90" t="s">
        <v>303</v>
      </c>
      <c r="H510" s="23">
        <v>2019</v>
      </c>
      <c r="I510" s="90" t="s">
        <v>937</v>
      </c>
      <c r="J510" s="90" t="s">
        <v>939</v>
      </c>
      <c r="K510" s="23">
        <v>6521318</v>
      </c>
      <c r="L510" s="181">
        <v>34.31</v>
      </c>
      <c r="M510" s="181"/>
      <c r="N510" s="181"/>
      <c r="O510" s="181"/>
      <c r="P510" s="181"/>
      <c r="Q510" s="181"/>
      <c r="R510" s="181"/>
      <c r="S510" s="90">
        <v>34.31</v>
      </c>
      <c r="T510" s="90"/>
      <c r="U510" s="90"/>
      <c r="V510" s="90"/>
      <c r="W510" s="90"/>
      <c r="X510" s="90"/>
      <c r="Y510" s="90"/>
      <c r="Z510" s="90"/>
      <c r="AA510" s="90" t="s">
        <v>135</v>
      </c>
      <c r="AB510" s="90" t="s">
        <v>116</v>
      </c>
      <c r="AC510" s="90" t="s">
        <v>116</v>
      </c>
      <c r="AD510" s="90" t="s">
        <v>136</v>
      </c>
      <c r="AE510" s="90" t="s">
        <v>136</v>
      </c>
      <c r="AF510" s="90" t="s">
        <v>136</v>
      </c>
      <c r="AG510" s="92">
        <v>82</v>
      </c>
      <c r="AH510" s="92">
        <v>166</v>
      </c>
      <c r="AI510" s="92">
        <v>289</v>
      </c>
      <c r="AJ510" s="92">
        <v>723</v>
      </c>
      <c r="AK510" s="90" t="s">
        <v>401</v>
      </c>
      <c r="AL510" s="90" t="s">
        <v>147</v>
      </c>
      <c r="AM510" s="210"/>
    </row>
    <row r="511" s="162" customFormat="1" ht="106" customHeight="1" spans="1:39">
      <c r="A511" s="90" t="s">
        <v>933</v>
      </c>
      <c r="B511" s="23" t="s">
        <v>934</v>
      </c>
      <c r="C511" s="92">
        <v>10191110090</v>
      </c>
      <c r="D511" s="90" t="s">
        <v>1025</v>
      </c>
      <c r="E511" s="90" t="s">
        <v>1040</v>
      </c>
      <c r="F511" s="90" t="s">
        <v>143</v>
      </c>
      <c r="G511" s="24" t="s">
        <v>551</v>
      </c>
      <c r="H511" s="23">
        <v>2019</v>
      </c>
      <c r="I511" s="90" t="s">
        <v>937</v>
      </c>
      <c r="J511" s="90" t="s">
        <v>939</v>
      </c>
      <c r="K511" s="23">
        <v>6521318</v>
      </c>
      <c r="L511" s="181">
        <v>42.22</v>
      </c>
      <c r="M511" s="181"/>
      <c r="N511" s="181"/>
      <c r="O511" s="181"/>
      <c r="P511" s="181"/>
      <c r="Q511" s="181"/>
      <c r="R511" s="181"/>
      <c r="S511" s="90">
        <v>42.22</v>
      </c>
      <c r="T511" s="90"/>
      <c r="U511" s="90"/>
      <c r="V511" s="90"/>
      <c r="W511" s="90"/>
      <c r="X511" s="90"/>
      <c r="Y511" s="90"/>
      <c r="Z511" s="90"/>
      <c r="AA511" s="90" t="s">
        <v>135</v>
      </c>
      <c r="AB511" s="90" t="s">
        <v>116</v>
      </c>
      <c r="AC511" s="90" t="s">
        <v>136</v>
      </c>
      <c r="AD511" s="90" t="s">
        <v>136</v>
      </c>
      <c r="AE511" s="90" t="s">
        <v>136</v>
      </c>
      <c r="AF511" s="90" t="s">
        <v>136</v>
      </c>
      <c r="AG511" s="92">
        <v>41</v>
      </c>
      <c r="AH511" s="92">
        <v>80</v>
      </c>
      <c r="AI511" s="92">
        <v>146</v>
      </c>
      <c r="AJ511" s="92">
        <v>411</v>
      </c>
      <c r="AK511" s="90" t="s">
        <v>401</v>
      </c>
      <c r="AL511" s="90" t="s">
        <v>147</v>
      </c>
      <c r="AM511" s="210"/>
    </row>
    <row r="512" s="162" customFormat="1" ht="106" customHeight="1" spans="1:39">
      <c r="A512" s="90" t="s">
        <v>933</v>
      </c>
      <c r="B512" s="23" t="s">
        <v>934</v>
      </c>
      <c r="C512" s="92">
        <v>10191110091</v>
      </c>
      <c r="D512" s="90" t="s">
        <v>1025</v>
      </c>
      <c r="E512" s="90" t="s">
        <v>1041</v>
      </c>
      <c r="F512" s="90" t="s">
        <v>143</v>
      </c>
      <c r="G512" s="24" t="s">
        <v>365</v>
      </c>
      <c r="H512" s="23">
        <v>2019</v>
      </c>
      <c r="I512" s="90" t="s">
        <v>937</v>
      </c>
      <c r="J512" s="90" t="s">
        <v>939</v>
      </c>
      <c r="K512" s="23">
        <v>6521318</v>
      </c>
      <c r="L512" s="181">
        <v>14.87</v>
      </c>
      <c r="M512" s="181"/>
      <c r="N512" s="181"/>
      <c r="O512" s="181"/>
      <c r="P512" s="181"/>
      <c r="Q512" s="181"/>
      <c r="R512" s="181"/>
      <c r="S512" s="90">
        <v>14.87</v>
      </c>
      <c r="T512" s="90"/>
      <c r="U512" s="90"/>
      <c r="V512" s="90"/>
      <c r="W512" s="90"/>
      <c r="X512" s="90"/>
      <c r="Y512" s="90"/>
      <c r="Z512" s="90"/>
      <c r="AA512" s="90" t="s">
        <v>135</v>
      </c>
      <c r="AB512" s="90" t="s">
        <v>116</v>
      </c>
      <c r="AC512" s="90" t="s">
        <v>116</v>
      </c>
      <c r="AD512" s="90" t="s">
        <v>136</v>
      </c>
      <c r="AE512" s="90" t="s">
        <v>136</v>
      </c>
      <c r="AF512" s="90" t="s">
        <v>136</v>
      </c>
      <c r="AG512" s="92">
        <v>93</v>
      </c>
      <c r="AH512" s="92">
        <v>197</v>
      </c>
      <c r="AI512" s="92">
        <v>366</v>
      </c>
      <c r="AJ512" s="92">
        <v>1060</v>
      </c>
      <c r="AK512" s="90" t="s">
        <v>401</v>
      </c>
      <c r="AL512" s="90" t="s">
        <v>147</v>
      </c>
      <c r="AM512" s="210"/>
    </row>
    <row r="513" s="162" customFormat="1" ht="106" customHeight="1" spans="1:39">
      <c r="A513" s="90" t="s">
        <v>933</v>
      </c>
      <c r="B513" s="23" t="s">
        <v>934</v>
      </c>
      <c r="C513" s="92">
        <v>10191110092</v>
      </c>
      <c r="D513" s="90" t="s">
        <v>1025</v>
      </c>
      <c r="E513" s="90" t="s">
        <v>1042</v>
      </c>
      <c r="F513" s="90" t="s">
        <v>143</v>
      </c>
      <c r="G513" s="24" t="s">
        <v>1043</v>
      </c>
      <c r="H513" s="23">
        <v>2019</v>
      </c>
      <c r="I513" s="90" t="s">
        <v>937</v>
      </c>
      <c r="J513" s="90" t="s">
        <v>939</v>
      </c>
      <c r="K513" s="23">
        <v>6521318</v>
      </c>
      <c r="L513" s="181">
        <v>54.04</v>
      </c>
      <c r="M513" s="181"/>
      <c r="N513" s="181"/>
      <c r="O513" s="181"/>
      <c r="P513" s="181"/>
      <c r="Q513" s="181"/>
      <c r="R513" s="181"/>
      <c r="S513" s="90">
        <v>54.04</v>
      </c>
      <c r="T513" s="90"/>
      <c r="U513" s="90"/>
      <c r="V513" s="90"/>
      <c r="W513" s="90"/>
      <c r="X513" s="90"/>
      <c r="Y513" s="90"/>
      <c r="Z513" s="90"/>
      <c r="AA513" s="90" t="s">
        <v>135</v>
      </c>
      <c r="AB513" s="90" t="s">
        <v>116</v>
      </c>
      <c r="AC513" s="90" t="s">
        <v>136</v>
      </c>
      <c r="AD513" s="90" t="s">
        <v>136</v>
      </c>
      <c r="AE513" s="90" t="s">
        <v>136</v>
      </c>
      <c r="AF513" s="90" t="s">
        <v>136</v>
      </c>
      <c r="AG513" s="233">
        <v>52</v>
      </c>
      <c r="AH513" s="233">
        <v>94</v>
      </c>
      <c r="AI513" s="92">
        <v>189</v>
      </c>
      <c r="AJ513" s="92">
        <v>598</v>
      </c>
      <c r="AK513" s="90" t="s">
        <v>401</v>
      </c>
      <c r="AL513" s="90" t="s">
        <v>147</v>
      </c>
      <c r="AM513" s="210"/>
    </row>
    <row r="514" s="162" customFormat="1" ht="106" customHeight="1" spans="1:39">
      <c r="A514" s="90" t="s">
        <v>933</v>
      </c>
      <c r="B514" s="23" t="s">
        <v>934</v>
      </c>
      <c r="C514" s="92">
        <v>10191110093</v>
      </c>
      <c r="D514" s="90" t="s">
        <v>1025</v>
      </c>
      <c r="E514" s="90" t="s">
        <v>1044</v>
      </c>
      <c r="F514" s="90" t="s">
        <v>149</v>
      </c>
      <c r="G514" s="24" t="s">
        <v>223</v>
      </c>
      <c r="H514" s="23">
        <v>2019</v>
      </c>
      <c r="I514" s="90" t="s">
        <v>937</v>
      </c>
      <c r="J514" s="90" t="s">
        <v>939</v>
      </c>
      <c r="K514" s="23">
        <v>6521318</v>
      </c>
      <c r="L514" s="181">
        <v>38.62</v>
      </c>
      <c r="M514" s="181"/>
      <c r="N514" s="181"/>
      <c r="O514" s="181"/>
      <c r="P514" s="181"/>
      <c r="Q514" s="181"/>
      <c r="R514" s="181"/>
      <c r="S514" s="90">
        <v>38.62</v>
      </c>
      <c r="T514" s="90"/>
      <c r="U514" s="90"/>
      <c r="V514" s="90"/>
      <c r="W514" s="90"/>
      <c r="X514" s="90"/>
      <c r="Y514" s="90"/>
      <c r="Z514" s="90"/>
      <c r="AA514" s="90" t="s">
        <v>135</v>
      </c>
      <c r="AB514" s="90" t="s">
        <v>116</v>
      </c>
      <c r="AC514" s="90" t="s">
        <v>116</v>
      </c>
      <c r="AD514" s="90" t="s">
        <v>136</v>
      </c>
      <c r="AE514" s="90" t="s">
        <v>136</v>
      </c>
      <c r="AF514" s="90" t="s">
        <v>136</v>
      </c>
      <c r="AG514" s="233">
        <v>115</v>
      </c>
      <c r="AH514" s="233">
        <v>246</v>
      </c>
      <c r="AI514" s="92">
        <v>372</v>
      </c>
      <c r="AJ514" s="92">
        <v>1026</v>
      </c>
      <c r="AK514" s="90" t="s">
        <v>401</v>
      </c>
      <c r="AL514" s="90" t="s">
        <v>147</v>
      </c>
      <c r="AM514" s="210"/>
    </row>
    <row r="515" s="162" customFormat="1" ht="106" customHeight="1" spans="1:39">
      <c r="A515" s="90" t="s">
        <v>933</v>
      </c>
      <c r="B515" s="23" t="s">
        <v>934</v>
      </c>
      <c r="C515" s="92">
        <v>10191110094</v>
      </c>
      <c r="D515" s="90" t="s">
        <v>1025</v>
      </c>
      <c r="E515" s="90" t="s">
        <v>1045</v>
      </c>
      <c r="F515" s="90" t="s">
        <v>149</v>
      </c>
      <c r="G515" s="24" t="s">
        <v>360</v>
      </c>
      <c r="H515" s="23">
        <v>2019</v>
      </c>
      <c r="I515" s="90" t="s">
        <v>937</v>
      </c>
      <c r="J515" s="90" t="s">
        <v>939</v>
      </c>
      <c r="K515" s="23">
        <v>6521318</v>
      </c>
      <c r="L515" s="181">
        <v>94.74</v>
      </c>
      <c r="M515" s="181"/>
      <c r="N515" s="181"/>
      <c r="O515" s="181"/>
      <c r="P515" s="181"/>
      <c r="Q515" s="181"/>
      <c r="R515" s="181"/>
      <c r="S515" s="90">
        <v>94.74</v>
      </c>
      <c r="T515" s="90"/>
      <c r="U515" s="90"/>
      <c r="V515" s="90"/>
      <c r="W515" s="90"/>
      <c r="X515" s="90"/>
      <c r="Y515" s="90"/>
      <c r="Z515" s="90"/>
      <c r="AA515" s="90" t="s">
        <v>135</v>
      </c>
      <c r="AB515" s="90" t="s">
        <v>116</v>
      </c>
      <c r="AC515" s="90" t="s">
        <v>136</v>
      </c>
      <c r="AD515" s="90" t="s">
        <v>136</v>
      </c>
      <c r="AE515" s="90" t="s">
        <v>136</v>
      </c>
      <c r="AF515" s="90" t="s">
        <v>136</v>
      </c>
      <c r="AG515" s="233">
        <v>81</v>
      </c>
      <c r="AH515" s="233">
        <v>177</v>
      </c>
      <c r="AI515" s="92">
        <v>218</v>
      </c>
      <c r="AJ515" s="92">
        <v>602</v>
      </c>
      <c r="AK515" s="92" t="s">
        <v>401</v>
      </c>
      <c r="AL515" s="90" t="s">
        <v>147</v>
      </c>
      <c r="AM515" s="210"/>
    </row>
    <row r="516" s="162" customFormat="1" ht="106" customHeight="1" spans="1:39">
      <c r="A516" s="90" t="s">
        <v>933</v>
      </c>
      <c r="B516" s="23" t="s">
        <v>934</v>
      </c>
      <c r="C516" s="92">
        <v>10191110095</v>
      </c>
      <c r="D516" s="90" t="s">
        <v>1025</v>
      </c>
      <c r="E516" s="90" t="s">
        <v>1046</v>
      </c>
      <c r="F516" s="90" t="s">
        <v>149</v>
      </c>
      <c r="G516" s="225" t="s">
        <v>441</v>
      </c>
      <c r="H516" s="23">
        <v>2019</v>
      </c>
      <c r="I516" s="90" t="s">
        <v>937</v>
      </c>
      <c r="J516" s="90" t="s">
        <v>939</v>
      </c>
      <c r="K516" s="23">
        <v>6521318</v>
      </c>
      <c r="L516" s="181">
        <v>40.07</v>
      </c>
      <c r="M516" s="181"/>
      <c r="N516" s="181"/>
      <c r="O516" s="181"/>
      <c r="P516" s="181"/>
      <c r="Q516" s="181"/>
      <c r="R516" s="181"/>
      <c r="S516" s="90">
        <v>40.07</v>
      </c>
      <c r="T516" s="90"/>
      <c r="U516" s="90"/>
      <c r="V516" s="90"/>
      <c r="W516" s="90"/>
      <c r="X516" s="90"/>
      <c r="Y516" s="90"/>
      <c r="Z516" s="90"/>
      <c r="AA516" s="90" t="s">
        <v>135</v>
      </c>
      <c r="AB516" s="90" t="s">
        <v>116</v>
      </c>
      <c r="AC516" s="90" t="s">
        <v>136</v>
      </c>
      <c r="AD516" s="90" t="s">
        <v>136</v>
      </c>
      <c r="AE516" s="90" t="s">
        <v>136</v>
      </c>
      <c r="AF516" s="90" t="s">
        <v>136</v>
      </c>
      <c r="AG516" s="92">
        <v>63</v>
      </c>
      <c r="AH516" s="92">
        <v>147</v>
      </c>
      <c r="AI516" s="92">
        <v>193</v>
      </c>
      <c r="AJ516" s="92">
        <v>588</v>
      </c>
      <c r="AK516" s="90" t="s">
        <v>401</v>
      </c>
      <c r="AL516" s="90" t="s">
        <v>147</v>
      </c>
      <c r="AM516" s="210"/>
    </row>
    <row r="517" s="162" customFormat="1" ht="106" customHeight="1" spans="1:39">
      <c r="A517" s="90" t="s">
        <v>933</v>
      </c>
      <c r="B517" s="23" t="s">
        <v>934</v>
      </c>
      <c r="C517" s="92">
        <v>10191110096</v>
      </c>
      <c r="D517" s="90" t="s">
        <v>1025</v>
      </c>
      <c r="E517" s="90" t="s">
        <v>1047</v>
      </c>
      <c r="F517" s="90" t="s">
        <v>149</v>
      </c>
      <c r="G517" s="225" t="s">
        <v>441</v>
      </c>
      <c r="H517" s="23">
        <v>2019</v>
      </c>
      <c r="I517" s="90" t="s">
        <v>937</v>
      </c>
      <c r="J517" s="90" t="s">
        <v>939</v>
      </c>
      <c r="K517" s="23">
        <v>6521318</v>
      </c>
      <c r="L517" s="181">
        <v>40.56</v>
      </c>
      <c r="M517" s="181"/>
      <c r="N517" s="181"/>
      <c r="O517" s="181"/>
      <c r="P517" s="181"/>
      <c r="Q517" s="181"/>
      <c r="R517" s="181"/>
      <c r="S517" s="90">
        <v>40.56</v>
      </c>
      <c r="T517" s="90"/>
      <c r="U517" s="90"/>
      <c r="V517" s="90"/>
      <c r="W517" s="90"/>
      <c r="X517" s="90"/>
      <c r="Y517" s="90"/>
      <c r="Z517" s="90"/>
      <c r="AA517" s="90" t="s">
        <v>135</v>
      </c>
      <c r="AB517" s="90" t="s">
        <v>116</v>
      </c>
      <c r="AC517" s="90" t="s">
        <v>136</v>
      </c>
      <c r="AD517" s="90" t="s">
        <v>136</v>
      </c>
      <c r="AE517" s="90" t="s">
        <v>136</v>
      </c>
      <c r="AF517" s="90" t="s">
        <v>136</v>
      </c>
      <c r="AG517" s="92">
        <v>63</v>
      </c>
      <c r="AH517" s="92">
        <v>147</v>
      </c>
      <c r="AI517" s="92">
        <v>193</v>
      </c>
      <c r="AJ517" s="92">
        <v>588</v>
      </c>
      <c r="AK517" s="90" t="s">
        <v>401</v>
      </c>
      <c r="AL517" s="90" t="s">
        <v>147</v>
      </c>
      <c r="AM517" s="210"/>
    </row>
    <row r="518" s="162" customFormat="1" ht="106" customHeight="1" spans="1:39">
      <c r="A518" s="90" t="s">
        <v>933</v>
      </c>
      <c r="B518" s="23" t="s">
        <v>934</v>
      </c>
      <c r="C518" s="92">
        <v>10191110097</v>
      </c>
      <c r="D518" s="90" t="s">
        <v>1025</v>
      </c>
      <c r="E518" s="90" t="s">
        <v>1048</v>
      </c>
      <c r="F518" s="90" t="s">
        <v>149</v>
      </c>
      <c r="G518" s="90" t="s">
        <v>358</v>
      </c>
      <c r="H518" s="23">
        <v>2019</v>
      </c>
      <c r="I518" s="90" t="s">
        <v>937</v>
      </c>
      <c r="J518" s="90" t="s">
        <v>939</v>
      </c>
      <c r="K518" s="23">
        <v>6521318</v>
      </c>
      <c r="L518" s="181">
        <v>57.21</v>
      </c>
      <c r="M518" s="181"/>
      <c r="N518" s="181"/>
      <c r="O518" s="181"/>
      <c r="P518" s="181"/>
      <c r="Q518" s="181"/>
      <c r="R518" s="181"/>
      <c r="S518" s="90">
        <v>57.21</v>
      </c>
      <c r="T518" s="90"/>
      <c r="U518" s="90"/>
      <c r="V518" s="90"/>
      <c r="W518" s="90"/>
      <c r="X518" s="90"/>
      <c r="Y518" s="90"/>
      <c r="Z518" s="90"/>
      <c r="AA518" s="90" t="s">
        <v>135</v>
      </c>
      <c r="AB518" s="90" t="s">
        <v>116</v>
      </c>
      <c r="AC518" s="90" t="s">
        <v>116</v>
      </c>
      <c r="AD518" s="90" t="s">
        <v>136</v>
      </c>
      <c r="AE518" s="90" t="s">
        <v>136</v>
      </c>
      <c r="AF518" s="90" t="s">
        <v>136</v>
      </c>
      <c r="AG518" s="233">
        <v>79</v>
      </c>
      <c r="AH518" s="233">
        <v>183</v>
      </c>
      <c r="AI518" s="233">
        <v>252</v>
      </c>
      <c r="AJ518" s="92">
        <v>842</v>
      </c>
      <c r="AK518" s="90" t="s">
        <v>401</v>
      </c>
      <c r="AL518" s="90" t="s">
        <v>147</v>
      </c>
      <c r="AM518" s="210"/>
    </row>
    <row r="519" s="162" customFormat="1" ht="106" customHeight="1" spans="1:39">
      <c r="A519" s="90" t="s">
        <v>933</v>
      </c>
      <c r="B519" s="23" t="s">
        <v>934</v>
      </c>
      <c r="C519" s="92">
        <v>10191110098</v>
      </c>
      <c r="D519" s="90" t="s">
        <v>1025</v>
      </c>
      <c r="E519" s="90" t="s">
        <v>1049</v>
      </c>
      <c r="F519" s="90" t="s">
        <v>149</v>
      </c>
      <c r="G519" s="90" t="s">
        <v>443</v>
      </c>
      <c r="H519" s="23">
        <v>2019</v>
      </c>
      <c r="I519" s="90" t="s">
        <v>937</v>
      </c>
      <c r="J519" s="90" t="s">
        <v>939</v>
      </c>
      <c r="K519" s="23">
        <v>6521318</v>
      </c>
      <c r="L519" s="181">
        <v>44.72</v>
      </c>
      <c r="M519" s="181"/>
      <c r="N519" s="181"/>
      <c r="O519" s="181"/>
      <c r="P519" s="181"/>
      <c r="Q519" s="181"/>
      <c r="R519" s="181"/>
      <c r="S519" s="90">
        <v>44.72</v>
      </c>
      <c r="T519" s="90"/>
      <c r="U519" s="90"/>
      <c r="V519" s="90"/>
      <c r="W519" s="90"/>
      <c r="X519" s="90"/>
      <c r="Y519" s="90"/>
      <c r="Z519" s="90"/>
      <c r="AA519" s="90" t="s">
        <v>135</v>
      </c>
      <c r="AB519" s="90" t="s">
        <v>116</v>
      </c>
      <c r="AC519" s="90" t="s">
        <v>116</v>
      </c>
      <c r="AD519" s="90" t="s">
        <v>136</v>
      </c>
      <c r="AE519" s="90" t="s">
        <v>136</v>
      </c>
      <c r="AF519" s="90" t="s">
        <v>136</v>
      </c>
      <c r="AG519" s="233">
        <v>68</v>
      </c>
      <c r="AH519" s="233">
        <v>136</v>
      </c>
      <c r="AI519" s="92">
        <v>225</v>
      </c>
      <c r="AJ519" s="92">
        <v>716</v>
      </c>
      <c r="AK519" s="90" t="s">
        <v>401</v>
      </c>
      <c r="AL519" s="90" t="s">
        <v>147</v>
      </c>
      <c r="AM519" s="210"/>
    </row>
    <row r="520" s="162" customFormat="1" ht="106" customHeight="1" spans="1:39">
      <c r="A520" s="90" t="s">
        <v>933</v>
      </c>
      <c r="B520" s="23" t="s">
        <v>934</v>
      </c>
      <c r="C520" s="92">
        <v>10191110099</v>
      </c>
      <c r="D520" s="90" t="s">
        <v>1025</v>
      </c>
      <c r="E520" s="90" t="s">
        <v>1050</v>
      </c>
      <c r="F520" s="90" t="s">
        <v>149</v>
      </c>
      <c r="G520" s="90" t="s">
        <v>279</v>
      </c>
      <c r="H520" s="23">
        <v>2019</v>
      </c>
      <c r="I520" s="90" t="s">
        <v>937</v>
      </c>
      <c r="J520" s="90" t="s">
        <v>939</v>
      </c>
      <c r="K520" s="23">
        <v>6521318</v>
      </c>
      <c r="L520" s="181">
        <v>51.06</v>
      </c>
      <c r="M520" s="181"/>
      <c r="N520" s="181"/>
      <c r="O520" s="181"/>
      <c r="P520" s="181"/>
      <c r="Q520" s="181"/>
      <c r="R520" s="181"/>
      <c r="S520" s="90">
        <v>51.06</v>
      </c>
      <c r="T520" s="90"/>
      <c r="U520" s="90"/>
      <c r="V520" s="90"/>
      <c r="W520" s="90"/>
      <c r="X520" s="90"/>
      <c r="Y520" s="90"/>
      <c r="Z520" s="90"/>
      <c r="AA520" s="90" t="s">
        <v>135</v>
      </c>
      <c r="AB520" s="90" t="s">
        <v>116</v>
      </c>
      <c r="AC520" s="90" t="s">
        <v>136</v>
      </c>
      <c r="AD520" s="90" t="s">
        <v>136</v>
      </c>
      <c r="AE520" s="90" t="s">
        <v>136</v>
      </c>
      <c r="AF520" s="90" t="s">
        <v>136</v>
      </c>
      <c r="AG520" s="233">
        <v>131</v>
      </c>
      <c r="AH520" s="233">
        <v>317</v>
      </c>
      <c r="AI520" s="92">
        <v>305</v>
      </c>
      <c r="AJ520" s="92">
        <v>1012</v>
      </c>
      <c r="AK520" s="90" t="s">
        <v>401</v>
      </c>
      <c r="AL520" s="90" t="s">
        <v>147</v>
      </c>
      <c r="AM520" s="210"/>
    </row>
    <row r="521" s="162" customFormat="1" ht="106" customHeight="1" spans="1:39">
      <c r="A521" s="90" t="s">
        <v>933</v>
      </c>
      <c r="B521" s="23" t="s">
        <v>934</v>
      </c>
      <c r="C521" s="92">
        <v>10191110100</v>
      </c>
      <c r="D521" s="90" t="s">
        <v>1025</v>
      </c>
      <c r="E521" s="90" t="s">
        <v>1051</v>
      </c>
      <c r="F521" s="90" t="s">
        <v>149</v>
      </c>
      <c r="G521" s="24" t="s">
        <v>413</v>
      </c>
      <c r="H521" s="23">
        <v>2019</v>
      </c>
      <c r="I521" s="90" t="s">
        <v>937</v>
      </c>
      <c r="J521" s="90" t="s">
        <v>939</v>
      </c>
      <c r="K521" s="23">
        <v>6521318</v>
      </c>
      <c r="L521" s="181">
        <v>69.97</v>
      </c>
      <c r="M521" s="181"/>
      <c r="N521" s="181"/>
      <c r="O521" s="181"/>
      <c r="P521" s="181"/>
      <c r="Q521" s="181"/>
      <c r="R521" s="181"/>
      <c r="S521" s="90">
        <v>69.97</v>
      </c>
      <c r="T521" s="90"/>
      <c r="U521" s="90"/>
      <c r="V521" s="90"/>
      <c r="W521" s="90"/>
      <c r="X521" s="90"/>
      <c r="Y521" s="90"/>
      <c r="Z521" s="90"/>
      <c r="AA521" s="90" t="s">
        <v>135</v>
      </c>
      <c r="AB521" s="90" t="s">
        <v>116</v>
      </c>
      <c r="AC521" s="90" t="s">
        <v>116</v>
      </c>
      <c r="AD521" s="90" t="s">
        <v>136</v>
      </c>
      <c r="AE521" s="90" t="s">
        <v>136</v>
      </c>
      <c r="AF521" s="90" t="s">
        <v>136</v>
      </c>
      <c r="AG521" s="233">
        <v>55</v>
      </c>
      <c r="AH521" s="233">
        <v>103</v>
      </c>
      <c r="AI521" s="92">
        <v>361</v>
      </c>
      <c r="AJ521" s="92">
        <v>964</v>
      </c>
      <c r="AK521" s="90" t="s">
        <v>401</v>
      </c>
      <c r="AL521" s="90" t="s">
        <v>147</v>
      </c>
      <c r="AM521" s="210"/>
    </row>
    <row r="522" s="162" customFormat="1" ht="106" customHeight="1" spans="1:39">
      <c r="A522" s="90" t="s">
        <v>933</v>
      </c>
      <c r="B522" s="23" t="s">
        <v>934</v>
      </c>
      <c r="C522" s="92">
        <v>10191110101</v>
      </c>
      <c r="D522" s="90" t="s">
        <v>1025</v>
      </c>
      <c r="E522" s="90" t="s">
        <v>1052</v>
      </c>
      <c r="F522" s="90" t="s">
        <v>149</v>
      </c>
      <c r="G522" s="62" t="s">
        <v>486</v>
      </c>
      <c r="H522" s="23">
        <v>2019</v>
      </c>
      <c r="I522" s="90" t="s">
        <v>937</v>
      </c>
      <c r="J522" s="90" t="s">
        <v>939</v>
      </c>
      <c r="K522" s="23">
        <v>6521318</v>
      </c>
      <c r="L522" s="181">
        <v>58.71</v>
      </c>
      <c r="M522" s="181"/>
      <c r="N522" s="181"/>
      <c r="O522" s="181"/>
      <c r="P522" s="181"/>
      <c r="Q522" s="181"/>
      <c r="R522" s="181"/>
      <c r="S522" s="90">
        <v>58.71</v>
      </c>
      <c r="T522" s="90"/>
      <c r="U522" s="90"/>
      <c r="V522" s="90"/>
      <c r="W522" s="90"/>
      <c r="X522" s="90"/>
      <c r="Y522" s="90"/>
      <c r="Z522" s="90"/>
      <c r="AA522" s="90" t="s">
        <v>135</v>
      </c>
      <c r="AB522" s="90" t="s">
        <v>116</v>
      </c>
      <c r="AC522" s="90" t="s">
        <v>116</v>
      </c>
      <c r="AD522" s="90" t="s">
        <v>136</v>
      </c>
      <c r="AE522" s="90" t="s">
        <v>136</v>
      </c>
      <c r="AF522" s="90" t="s">
        <v>136</v>
      </c>
      <c r="AG522" s="233">
        <v>43</v>
      </c>
      <c r="AH522" s="233">
        <v>100</v>
      </c>
      <c r="AI522" s="92">
        <v>155</v>
      </c>
      <c r="AJ522" s="92">
        <v>507</v>
      </c>
      <c r="AK522" s="90" t="s">
        <v>401</v>
      </c>
      <c r="AL522" s="90" t="s">
        <v>147</v>
      </c>
      <c r="AM522" s="210"/>
    </row>
    <row r="523" s="162" customFormat="1" ht="106" customHeight="1" spans="1:39">
      <c r="A523" s="90" t="s">
        <v>933</v>
      </c>
      <c r="B523" s="23" t="s">
        <v>934</v>
      </c>
      <c r="C523" s="92">
        <v>10191110102</v>
      </c>
      <c r="D523" s="90" t="s">
        <v>1025</v>
      </c>
      <c r="E523" s="90" t="s">
        <v>1053</v>
      </c>
      <c r="F523" s="90" t="s">
        <v>149</v>
      </c>
      <c r="G523" s="25" t="s">
        <v>298</v>
      </c>
      <c r="H523" s="23">
        <v>2019</v>
      </c>
      <c r="I523" s="90" t="s">
        <v>937</v>
      </c>
      <c r="J523" s="90" t="s">
        <v>939</v>
      </c>
      <c r="K523" s="23">
        <v>6521318</v>
      </c>
      <c r="L523" s="181">
        <v>49.41</v>
      </c>
      <c r="M523" s="181"/>
      <c r="N523" s="181"/>
      <c r="O523" s="181"/>
      <c r="P523" s="181"/>
      <c r="Q523" s="181"/>
      <c r="R523" s="181"/>
      <c r="S523" s="90">
        <v>49.41</v>
      </c>
      <c r="T523" s="90"/>
      <c r="U523" s="90"/>
      <c r="V523" s="90"/>
      <c r="W523" s="90"/>
      <c r="X523" s="90"/>
      <c r="Y523" s="90"/>
      <c r="Z523" s="90"/>
      <c r="AA523" s="90" t="s">
        <v>135</v>
      </c>
      <c r="AB523" s="90" t="s">
        <v>116</v>
      </c>
      <c r="AC523" s="90" t="s">
        <v>116</v>
      </c>
      <c r="AD523" s="90" t="s">
        <v>136</v>
      </c>
      <c r="AE523" s="90" t="s">
        <v>136</v>
      </c>
      <c r="AF523" s="90" t="s">
        <v>136</v>
      </c>
      <c r="AG523" s="233">
        <v>47</v>
      </c>
      <c r="AH523" s="233">
        <v>91</v>
      </c>
      <c r="AI523" s="92">
        <v>181</v>
      </c>
      <c r="AJ523" s="92">
        <v>570</v>
      </c>
      <c r="AK523" s="90" t="s">
        <v>401</v>
      </c>
      <c r="AL523" s="90" t="s">
        <v>147</v>
      </c>
      <c r="AM523" s="210"/>
    </row>
    <row r="524" s="162" customFormat="1" ht="106" customHeight="1" spans="1:39">
      <c r="A524" s="90" t="s">
        <v>933</v>
      </c>
      <c r="B524" s="23" t="s">
        <v>934</v>
      </c>
      <c r="C524" s="92">
        <v>10191110103</v>
      </c>
      <c r="D524" s="90" t="s">
        <v>1025</v>
      </c>
      <c r="E524" s="90" t="s">
        <v>1054</v>
      </c>
      <c r="F524" s="90" t="s">
        <v>149</v>
      </c>
      <c r="G524" s="24" t="s">
        <v>277</v>
      </c>
      <c r="H524" s="23">
        <v>2019</v>
      </c>
      <c r="I524" s="90" t="s">
        <v>937</v>
      </c>
      <c r="J524" s="90" t="s">
        <v>939</v>
      </c>
      <c r="K524" s="23">
        <v>6521318</v>
      </c>
      <c r="L524" s="181">
        <v>40.46</v>
      </c>
      <c r="M524" s="181"/>
      <c r="N524" s="181"/>
      <c r="O524" s="181"/>
      <c r="P524" s="181"/>
      <c r="Q524" s="181"/>
      <c r="R524" s="181"/>
      <c r="S524" s="90">
        <v>40.46</v>
      </c>
      <c r="T524" s="90"/>
      <c r="U524" s="90"/>
      <c r="V524" s="90"/>
      <c r="W524" s="90"/>
      <c r="X524" s="90"/>
      <c r="Y524" s="90"/>
      <c r="Z524" s="90"/>
      <c r="AA524" s="90" t="s">
        <v>135</v>
      </c>
      <c r="AB524" s="90" t="s">
        <v>116</v>
      </c>
      <c r="AC524" s="90" t="s">
        <v>116</v>
      </c>
      <c r="AD524" s="90" t="s">
        <v>136</v>
      </c>
      <c r="AE524" s="90" t="s">
        <v>136</v>
      </c>
      <c r="AF524" s="90" t="s">
        <v>136</v>
      </c>
      <c r="AG524" s="233">
        <v>93</v>
      </c>
      <c r="AH524" s="233">
        <v>194</v>
      </c>
      <c r="AI524" s="92">
        <v>280</v>
      </c>
      <c r="AJ524" s="92">
        <v>916</v>
      </c>
      <c r="AK524" s="90" t="s">
        <v>401</v>
      </c>
      <c r="AL524" s="90" t="s">
        <v>147</v>
      </c>
      <c r="AM524" s="210"/>
    </row>
    <row r="525" s="162" customFormat="1" ht="106" customHeight="1" spans="1:39">
      <c r="A525" s="90" t="s">
        <v>933</v>
      </c>
      <c r="B525" s="23" t="s">
        <v>934</v>
      </c>
      <c r="C525" s="92">
        <v>10191110104</v>
      </c>
      <c r="D525" s="90" t="s">
        <v>1025</v>
      </c>
      <c r="E525" s="90" t="s">
        <v>1055</v>
      </c>
      <c r="F525" s="90" t="s">
        <v>151</v>
      </c>
      <c r="G525" s="24" t="s">
        <v>433</v>
      </c>
      <c r="H525" s="23">
        <v>2019</v>
      </c>
      <c r="I525" s="90" t="s">
        <v>937</v>
      </c>
      <c r="J525" s="90" t="s">
        <v>939</v>
      </c>
      <c r="K525" s="23">
        <v>6521318</v>
      </c>
      <c r="L525" s="181">
        <v>26.83</v>
      </c>
      <c r="M525" s="181"/>
      <c r="N525" s="181"/>
      <c r="O525" s="181"/>
      <c r="P525" s="181"/>
      <c r="Q525" s="181"/>
      <c r="R525" s="181"/>
      <c r="S525" s="90">
        <v>26.83</v>
      </c>
      <c r="T525" s="90"/>
      <c r="U525" s="90"/>
      <c r="V525" s="90"/>
      <c r="W525" s="90"/>
      <c r="X525" s="90"/>
      <c r="Y525" s="90"/>
      <c r="Z525" s="90"/>
      <c r="AA525" s="90" t="s">
        <v>135</v>
      </c>
      <c r="AB525" s="90" t="s">
        <v>116</v>
      </c>
      <c r="AC525" s="90" t="s">
        <v>116</v>
      </c>
      <c r="AD525" s="90" t="s">
        <v>136</v>
      </c>
      <c r="AE525" s="90" t="s">
        <v>136</v>
      </c>
      <c r="AF525" s="90" t="s">
        <v>136</v>
      </c>
      <c r="AG525" s="233">
        <v>58</v>
      </c>
      <c r="AH525" s="233">
        <v>119</v>
      </c>
      <c r="AI525" s="92">
        <v>240</v>
      </c>
      <c r="AJ525" s="92">
        <v>687</v>
      </c>
      <c r="AK525" s="90" t="s">
        <v>401</v>
      </c>
      <c r="AL525" s="90" t="s">
        <v>147</v>
      </c>
      <c r="AM525" s="210"/>
    </row>
    <row r="526" s="162" customFormat="1" ht="106" customHeight="1" spans="1:39">
      <c r="A526" s="90" t="s">
        <v>933</v>
      </c>
      <c r="B526" s="23" t="s">
        <v>934</v>
      </c>
      <c r="C526" s="92">
        <v>10191110105</v>
      </c>
      <c r="D526" s="90" t="s">
        <v>1025</v>
      </c>
      <c r="E526" s="90" t="s">
        <v>1056</v>
      </c>
      <c r="F526" s="90" t="s">
        <v>151</v>
      </c>
      <c r="G526" s="24" t="s">
        <v>427</v>
      </c>
      <c r="H526" s="23">
        <v>2019</v>
      </c>
      <c r="I526" s="90" t="s">
        <v>937</v>
      </c>
      <c r="J526" s="90" t="s">
        <v>939</v>
      </c>
      <c r="K526" s="23">
        <v>6521318</v>
      </c>
      <c r="L526" s="181">
        <v>82.61</v>
      </c>
      <c r="M526" s="181"/>
      <c r="N526" s="181"/>
      <c r="O526" s="181"/>
      <c r="P526" s="181"/>
      <c r="Q526" s="181"/>
      <c r="R526" s="181"/>
      <c r="S526" s="90">
        <v>82.61</v>
      </c>
      <c r="T526" s="90"/>
      <c r="U526" s="90"/>
      <c r="V526" s="90"/>
      <c r="W526" s="90"/>
      <c r="X526" s="90"/>
      <c r="Y526" s="90"/>
      <c r="Z526" s="90"/>
      <c r="AA526" s="90" t="s">
        <v>135</v>
      </c>
      <c r="AB526" s="90" t="s">
        <v>116</v>
      </c>
      <c r="AC526" s="90" t="s">
        <v>136</v>
      </c>
      <c r="AD526" s="90" t="s">
        <v>136</v>
      </c>
      <c r="AE526" s="90" t="s">
        <v>136</v>
      </c>
      <c r="AF526" s="90" t="s">
        <v>136</v>
      </c>
      <c r="AG526" s="233">
        <v>42</v>
      </c>
      <c r="AH526" s="233">
        <v>113</v>
      </c>
      <c r="AI526" s="92">
        <v>146</v>
      </c>
      <c r="AJ526" s="92">
        <v>501</v>
      </c>
      <c r="AK526" s="90" t="s">
        <v>401</v>
      </c>
      <c r="AL526" s="90" t="s">
        <v>147</v>
      </c>
      <c r="AM526" s="210"/>
    </row>
    <row r="527" s="162" customFormat="1" ht="106" customHeight="1" spans="1:39">
      <c r="A527" s="90" t="s">
        <v>933</v>
      </c>
      <c r="B527" s="23" t="s">
        <v>934</v>
      </c>
      <c r="C527" s="92">
        <v>10191110106</v>
      </c>
      <c r="D527" s="90" t="s">
        <v>1025</v>
      </c>
      <c r="E527" s="90" t="s">
        <v>1057</v>
      </c>
      <c r="F527" s="90" t="s">
        <v>151</v>
      </c>
      <c r="G527" s="24" t="s">
        <v>405</v>
      </c>
      <c r="H527" s="23">
        <v>2019</v>
      </c>
      <c r="I527" s="90" t="s">
        <v>937</v>
      </c>
      <c r="J527" s="90" t="s">
        <v>939</v>
      </c>
      <c r="K527" s="23">
        <v>6521318</v>
      </c>
      <c r="L527" s="181">
        <v>31.17</v>
      </c>
      <c r="M527" s="181"/>
      <c r="N527" s="181"/>
      <c r="O527" s="181"/>
      <c r="P527" s="181"/>
      <c r="Q527" s="181"/>
      <c r="R527" s="181"/>
      <c r="S527" s="90">
        <v>31.17</v>
      </c>
      <c r="T527" s="90"/>
      <c r="U527" s="90"/>
      <c r="V527" s="90"/>
      <c r="W527" s="90"/>
      <c r="X527" s="90"/>
      <c r="Y527" s="90"/>
      <c r="Z527" s="90"/>
      <c r="AA527" s="90" t="s">
        <v>135</v>
      </c>
      <c r="AB527" s="90" t="s">
        <v>116</v>
      </c>
      <c r="AC527" s="90" t="s">
        <v>136</v>
      </c>
      <c r="AD527" s="90" t="s">
        <v>136</v>
      </c>
      <c r="AE527" s="90" t="s">
        <v>136</v>
      </c>
      <c r="AF527" s="90" t="s">
        <v>136</v>
      </c>
      <c r="AG527" s="233">
        <v>63</v>
      </c>
      <c r="AH527" s="233">
        <v>135</v>
      </c>
      <c r="AI527" s="233">
        <v>213</v>
      </c>
      <c r="AJ527" s="92">
        <v>612</v>
      </c>
      <c r="AK527" s="90" t="s">
        <v>401</v>
      </c>
      <c r="AL527" s="90" t="s">
        <v>147</v>
      </c>
      <c r="AM527" s="210"/>
    </row>
    <row r="528" s="162" customFormat="1" ht="106" customHeight="1" spans="1:39">
      <c r="A528" s="90" t="s">
        <v>933</v>
      </c>
      <c r="B528" s="23" t="s">
        <v>934</v>
      </c>
      <c r="C528" s="92">
        <v>10191110107</v>
      </c>
      <c r="D528" s="90" t="s">
        <v>1025</v>
      </c>
      <c r="E528" s="90" t="s">
        <v>1058</v>
      </c>
      <c r="F528" s="90" t="s">
        <v>151</v>
      </c>
      <c r="G528" s="24" t="s">
        <v>272</v>
      </c>
      <c r="H528" s="23">
        <v>2019</v>
      </c>
      <c r="I528" s="90" t="s">
        <v>937</v>
      </c>
      <c r="J528" s="90" t="s">
        <v>939</v>
      </c>
      <c r="K528" s="23">
        <v>6521318</v>
      </c>
      <c r="L528" s="181">
        <v>57.29</v>
      </c>
      <c r="M528" s="181"/>
      <c r="N528" s="181"/>
      <c r="O528" s="181"/>
      <c r="P528" s="181"/>
      <c r="Q528" s="181"/>
      <c r="R528" s="181"/>
      <c r="S528" s="90">
        <v>57.29</v>
      </c>
      <c r="T528" s="90"/>
      <c r="U528" s="90"/>
      <c r="V528" s="90"/>
      <c r="W528" s="90"/>
      <c r="X528" s="90"/>
      <c r="Y528" s="90"/>
      <c r="Z528" s="90"/>
      <c r="AA528" s="90" t="s">
        <v>135</v>
      </c>
      <c r="AB528" s="90" t="s">
        <v>116</v>
      </c>
      <c r="AC528" s="90" t="s">
        <v>116</v>
      </c>
      <c r="AD528" s="90" t="s">
        <v>136</v>
      </c>
      <c r="AE528" s="90" t="s">
        <v>136</v>
      </c>
      <c r="AF528" s="90" t="s">
        <v>136</v>
      </c>
      <c r="AG528" s="233">
        <v>28</v>
      </c>
      <c r="AH528" s="233">
        <v>64</v>
      </c>
      <c r="AI528" s="92">
        <v>151</v>
      </c>
      <c r="AJ528" s="92">
        <v>462</v>
      </c>
      <c r="AK528" s="90" t="s">
        <v>401</v>
      </c>
      <c r="AL528" s="90" t="s">
        <v>147</v>
      </c>
      <c r="AM528" s="210"/>
    </row>
    <row r="529" s="162" customFormat="1" ht="106" customHeight="1" spans="1:39">
      <c r="A529" s="90" t="s">
        <v>933</v>
      </c>
      <c r="B529" s="23" t="s">
        <v>934</v>
      </c>
      <c r="C529" s="92">
        <v>10191110108</v>
      </c>
      <c r="D529" s="90" t="s">
        <v>1025</v>
      </c>
      <c r="E529" s="90" t="s">
        <v>1059</v>
      </c>
      <c r="F529" s="90" t="s">
        <v>151</v>
      </c>
      <c r="G529" s="24" t="s">
        <v>642</v>
      </c>
      <c r="H529" s="23">
        <v>2019</v>
      </c>
      <c r="I529" s="90" t="s">
        <v>937</v>
      </c>
      <c r="J529" s="90" t="s">
        <v>939</v>
      </c>
      <c r="K529" s="23">
        <v>6521318</v>
      </c>
      <c r="L529" s="181">
        <v>31.78</v>
      </c>
      <c r="M529" s="181"/>
      <c r="N529" s="181"/>
      <c r="O529" s="181"/>
      <c r="P529" s="181"/>
      <c r="Q529" s="181"/>
      <c r="R529" s="181"/>
      <c r="S529" s="90">
        <v>31.78</v>
      </c>
      <c r="T529" s="90"/>
      <c r="U529" s="90"/>
      <c r="V529" s="90"/>
      <c r="W529" s="90"/>
      <c r="X529" s="90"/>
      <c r="Y529" s="90"/>
      <c r="Z529" s="90"/>
      <c r="AA529" s="90" t="s">
        <v>135</v>
      </c>
      <c r="AB529" s="90" t="s">
        <v>116</v>
      </c>
      <c r="AC529" s="90" t="s">
        <v>116</v>
      </c>
      <c r="AD529" s="90" t="s">
        <v>136</v>
      </c>
      <c r="AE529" s="90" t="s">
        <v>136</v>
      </c>
      <c r="AF529" s="90" t="s">
        <v>136</v>
      </c>
      <c r="AG529" s="233">
        <v>83</v>
      </c>
      <c r="AH529" s="233">
        <v>204</v>
      </c>
      <c r="AI529" s="237">
        <v>303</v>
      </c>
      <c r="AJ529" s="92">
        <v>821</v>
      </c>
      <c r="AK529" s="90" t="s">
        <v>401</v>
      </c>
      <c r="AL529" s="90" t="s">
        <v>147</v>
      </c>
      <c r="AM529" s="210"/>
    </row>
    <row r="530" s="162" customFormat="1" ht="106" customHeight="1" spans="1:39">
      <c r="A530" s="90" t="s">
        <v>933</v>
      </c>
      <c r="B530" s="23" t="s">
        <v>934</v>
      </c>
      <c r="C530" s="92">
        <v>10191110109</v>
      </c>
      <c r="D530" s="90" t="s">
        <v>1025</v>
      </c>
      <c r="E530" s="90" t="s">
        <v>1060</v>
      </c>
      <c r="F530" s="90" t="s">
        <v>151</v>
      </c>
      <c r="G530" s="24" t="s">
        <v>399</v>
      </c>
      <c r="H530" s="23">
        <v>2019</v>
      </c>
      <c r="I530" s="90" t="s">
        <v>937</v>
      </c>
      <c r="J530" s="90" t="s">
        <v>939</v>
      </c>
      <c r="K530" s="23">
        <v>6521318</v>
      </c>
      <c r="L530" s="181">
        <v>79.93</v>
      </c>
      <c r="M530" s="181"/>
      <c r="N530" s="181"/>
      <c r="O530" s="181"/>
      <c r="P530" s="181"/>
      <c r="Q530" s="181"/>
      <c r="R530" s="181"/>
      <c r="S530" s="90">
        <v>79.93</v>
      </c>
      <c r="T530" s="90"/>
      <c r="U530" s="90"/>
      <c r="V530" s="90"/>
      <c r="W530" s="90"/>
      <c r="X530" s="90"/>
      <c r="Y530" s="90"/>
      <c r="Z530" s="90"/>
      <c r="AA530" s="90" t="s">
        <v>135</v>
      </c>
      <c r="AB530" s="90" t="s">
        <v>116</v>
      </c>
      <c r="AC530" s="90" t="s">
        <v>116</v>
      </c>
      <c r="AD530" s="90" t="s">
        <v>136</v>
      </c>
      <c r="AE530" s="90" t="s">
        <v>136</v>
      </c>
      <c r="AF530" s="90" t="s">
        <v>136</v>
      </c>
      <c r="AG530" s="233">
        <v>68</v>
      </c>
      <c r="AH530" s="233">
        <v>150</v>
      </c>
      <c r="AI530" s="92">
        <v>234</v>
      </c>
      <c r="AJ530" s="92">
        <v>729</v>
      </c>
      <c r="AK530" s="90" t="s">
        <v>401</v>
      </c>
      <c r="AL530" s="90" t="s">
        <v>147</v>
      </c>
      <c r="AM530" s="210"/>
    </row>
    <row r="531" s="162" customFormat="1" ht="106" customHeight="1" spans="1:39">
      <c r="A531" s="90" t="s">
        <v>933</v>
      </c>
      <c r="B531" s="23" t="s">
        <v>934</v>
      </c>
      <c r="C531" s="92">
        <v>10191110110</v>
      </c>
      <c r="D531" s="90" t="s">
        <v>1025</v>
      </c>
      <c r="E531" s="90" t="s">
        <v>1061</v>
      </c>
      <c r="F531" s="90" t="s">
        <v>153</v>
      </c>
      <c r="G531" s="24" t="s">
        <v>351</v>
      </c>
      <c r="H531" s="23">
        <v>2019</v>
      </c>
      <c r="I531" s="90" t="s">
        <v>937</v>
      </c>
      <c r="J531" s="90" t="s">
        <v>939</v>
      </c>
      <c r="K531" s="23">
        <v>6521318</v>
      </c>
      <c r="L531" s="181">
        <v>31.81</v>
      </c>
      <c r="M531" s="181"/>
      <c r="N531" s="181"/>
      <c r="O531" s="181"/>
      <c r="P531" s="181"/>
      <c r="Q531" s="181"/>
      <c r="R531" s="181"/>
      <c r="S531" s="90">
        <v>31.81</v>
      </c>
      <c r="T531" s="90"/>
      <c r="U531" s="90"/>
      <c r="V531" s="90"/>
      <c r="W531" s="90"/>
      <c r="X531" s="90"/>
      <c r="Y531" s="90"/>
      <c r="Z531" s="90"/>
      <c r="AA531" s="90" t="s">
        <v>135</v>
      </c>
      <c r="AB531" s="90" t="s">
        <v>116</v>
      </c>
      <c r="AC531" s="90" t="s">
        <v>136</v>
      </c>
      <c r="AD531" s="90" t="s">
        <v>136</v>
      </c>
      <c r="AE531" s="90" t="s">
        <v>136</v>
      </c>
      <c r="AF531" s="90" t="s">
        <v>136</v>
      </c>
      <c r="AG531" s="233">
        <v>50</v>
      </c>
      <c r="AH531" s="233">
        <v>87</v>
      </c>
      <c r="AI531" s="92">
        <v>132</v>
      </c>
      <c r="AJ531" s="92">
        <v>446</v>
      </c>
      <c r="AK531" s="90" t="s">
        <v>401</v>
      </c>
      <c r="AL531" s="90" t="s">
        <v>147</v>
      </c>
      <c r="AM531" s="210"/>
    </row>
    <row r="532" s="162" customFormat="1" ht="106" customHeight="1" spans="1:39">
      <c r="A532" s="90" t="s">
        <v>933</v>
      </c>
      <c r="B532" s="23" t="s">
        <v>934</v>
      </c>
      <c r="C532" s="92">
        <v>10191110111</v>
      </c>
      <c r="D532" s="90" t="s">
        <v>1025</v>
      </c>
      <c r="E532" s="90" t="s">
        <v>1062</v>
      </c>
      <c r="F532" s="90" t="s">
        <v>153</v>
      </c>
      <c r="G532" s="24" t="s">
        <v>423</v>
      </c>
      <c r="H532" s="23">
        <v>2019</v>
      </c>
      <c r="I532" s="90" t="s">
        <v>937</v>
      </c>
      <c r="J532" s="90" t="s">
        <v>939</v>
      </c>
      <c r="K532" s="23">
        <v>6521318</v>
      </c>
      <c r="L532" s="181">
        <v>37.03</v>
      </c>
      <c r="M532" s="181"/>
      <c r="N532" s="181"/>
      <c r="O532" s="181"/>
      <c r="P532" s="181"/>
      <c r="Q532" s="181"/>
      <c r="R532" s="181"/>
      <c r="S532" s="90">
        <v>37.03</v>
      </c>
      <c r="T532" s="90"/>
      <c r="U532" s="90"/>
      <c r="V532" s="90"/>
      <c r="W532" s="90"/>
      <c r="X532" s="90"/>
      <c r="Y532" s="90"/>
      <c r="Z532" s="90"/>
      <c r="AA532" s="90" t="s">
        <v>135</v>
      </c>
      <c r="AB532" s="90" t="s">
        <v>116</v>
      </c>
      <c r="AC532" s="90" t="s">
        <v>136</v>
      </c>
      <c r="AD532" s="90" t="s">
        <v>136</v>
      </c>
      <c r="AE532" s="90" t="s">
        <v>136</v>
      </c>
      <c r="AF532" s="90" t="s">
        <v>136</v>
      </c>
      <c r="AG532" s="233">
        <v>68</v>
      </c>
      <c r="AH532" s="233">
        <v>155</v>
      </c>
      <c r="AI532" s="92">
        <v>212</v>
      </c>
      <c r="AJ532" s="92">
        <v>703</v>
      </c>
      <c r="AK532" s="90" t="s">
        <v>401</v>
      </c>
      <c r="AL532" s="90" t="s">
        <v>147</v>
      </c>
      <c r="AM532" s="210"/>
    </row>
    <row r="533" s="162" customFormat="1" ht="106" customHeight="1" spans="1:39">
      <c r="A533" s="90" t="s">
        <v>933</v>
      </c>
      <c r="B533" s="23" t="s">
        <v>934</v>
      </c>
      <c r="C533" s="92">
        <v>10191110112</v>
      </c>
      <c r="D533" s="90" t="s">
        <v>1025</v>
      </c>
      <c r="E533" s="90" t="s">
        <v>1063</v>
      </c>
      <c r="F533" s="90" t="s">
        <v>153</v>
      </c>
      <c r="G533" s="24" t="s">
        <v>258</v>
      </c>
      <c r="H533" s="23">
        <v>2019</v>
      </c>
      <c r="I533" s="90" t="s">
        <v>937</v>
      </c>
      <c r="J533" s="90" t="s">
        <v>939</v>
      </c>
      <c r="K533" s="23">
        <v>6521318</v>
      </c>
      <c r="L533" s="181">
        <v>26.18</v>
      </c>
      <c r="M533" s="181"/>
      <c r="N533" s="181"/>
      <c r="O533" s="181"/>
      <c r="P533" s="181"/>
      <c r="Q533" s="181"/>
      <c r="R533" s="181"/>
      <c r="S533" s="90">
        <v>26.18</v>
      </c>
      <c r="T533" s="90"/>
      <c r="U533" s="90"/>
      <c r="V533" s="90"/>
      <c r="W533" s="90"/>
      <c r="X533" s="90"/>
      <c r="Y533" s="90"/>
      <c r="Z533" s="90"/>
      <c r="AA533" s="90" t="s">
        <v>135</v>
      </c>
      <c r="AB533" s="90" t="s">
        <v>116</v>
      </c>
      <c r="AC533" s="90" t="s">
        <v>116</v>
      </c>
      <c r="AD533" s="90" t="s">
        <v>136</v>
      </c>
      <c r="AE533" s="90" t="s">
        <v>136</v>
      </c>
      <c r="AF533" s="90" t="s">
        <v>136</v>
      </c>
      <c r="AG533" s="233">
        <v>158</v>
      </c>
      <c r="AH533" s="233">
        <v>391</v>
      </c>
      <c r="AI533" s="92">
        <v>347</v>
      </c>
      <c r="AJ533" s="92">
        <v>1280</v>
      </c>
      <c r="AK533" s="90" t="s">
        <v>401</v>
      </c>
      <c r="AL533" s="90" t="s">
        <v>147</v>
      </c>
      <c r="AM533" s="210"/>
    </row>
    <row r="534" s="162" customFormat="1" ht="106" customHeight="1" spans="1:39">
      <c r="A534" s="90" t="s">
        <v>933</v>
      </c>
      <c r="B534" s="23" t="s">
        <v>934</v>
      </c>
      <c r="C534" s="92">
        <v>10191110113</v>
      </c>
      <c r="D534" s="90" t="s">
        <v>1025</v>
      </c>
      <c r="E534" s="90" t="s">
        <v>1064</v>
      </c>
      <c r="F534" s="90" t="s">
        <v>153</v>
      </c>
      <c r="G534" s="24" t="s">
        <v>258</v>
      </c>
      <c r="H534" s="23">
        <v>2019</v>
      </c>
      <c r="I534" s="90" t="s">
        <v>937</v>
      </c>
      <c r="J534" s="90" t="s">
        <v>939</v>
      </c>
      <c r="K534" s="23">
        <v>6521318</v>
      </c>
      <c r="L534" s="181">
        <v>21.15</v>
      </c>
      <c r="M534" s="181"/>
      <c r="N534" s="181"/>
      <c r="O534" s="181"/>
      <c r="P534" s="181"/>
      <c r="Q534" s="181"/>
      <c r="R534" s="181"/>
      <c r="S534" s="90">
        <v>21.15</v>
      </c>
      <c r="T534" s="90"/>
      <c r="U534" s="90"/>
      <c r="V534" s="90"/>
      <c r="W534" s="90"/>
      <c r="X534" s="90"/>
      <c r="Y534" s="90"/>
      <c r="Z534" s="90"/>
      <c r="AA534" s="90" t="s">
        <v>135</v>
      </c>
      <c r="AB534" s="90" t="s">
        <v>116</v>
      </c>
      <c r="AC534" s="90" t="s">
        <v>116</v>
      </c>
      <c r="AD534" s="90" t="s">
        <v>136</v>
      </c>
      <c r="AE534" s="90" t="s">
        <v>136</v>
      </c>
      <c r="AF534" s="90" t="s">
        <v>136</v>
      </c>
      <c r="AG534" s="233">
        <v>158</v>
      </c>
      <c r="AH534" s="233">
        <v>391</v>
      </c>
      <c r="AI534" s="92">
        <v>347</v>
      </c>
      <c r="AJ534" s="92">
        <v>1280</v>
      </c>
      <c r="AK534" s="90" t="s">
        <v>401</v>
      </c>
      <c r="AL534" s="90" t="s">
        <v>147</v>
      </c>
      <c r="AM534" s="210"/>
    </row>
    <row r="535" s="162" customFormat="1" ht="106" customHeight="1" spans="1:39">
      <c r="A535" s="90" t="s">
        <v>933</v>
      </c>
      <c r="B535" s="23" t="s">
        <v>934</v>
      </c>
      <c r="C535" s="92">
        <v>10191110114</v>
      </c>
      <c r="D535" s="90" t="s">
        <v>1025</v>
      </c>
      <c r="E535" s="90" t="s">
        <v>1065</v>
      </c>
      <c r="F535" s="90" t="s">
        <v>153</v>
      </c>
      <c r="G535" s="24" t="s">
        <v>349</v>
      </c>
      <c r="H535" s="23">
        <v>2019</v>
      </c>
      <c r="I535" s="90" t="s">
        <v>937</v>
      </c>
      <c r="J535" s="90" t="s">
        <v>939</v>
      </c>
      <c r="K535" s="23">
        <v>6521318</v>
      </c>
      <c r="L535" s="181">
        <v>91.66</v>
      </c>
      <c r="M535" s="181"/>
      <c r="N535" s="181"/>
      <c r="O535" s="181"/>
      <c r="P535" s="181"/>
      <c r="Q535" s="181"/>
      <c r="R535" s="181"/>
      <c r="S535" s="90">
        <v>91.66</v>
      </c>
      <c r="T535" s="90"/>
      <c r="U535" s="90"/>
      <c r="V535" s="90"/>
      <c r="W535" s="90"/>
      <c r="X535" s="90"/>
      <c r="Y535" s="90"/>
      <c r="Z535" s="90"/>
      <c r="AA535" s="90" t="s">
        <v>135</v>
      </c>
      <c r="AB535" s="90" t="s">
        <v>116</v>
      </c>
      <c r="AC535" s="90" t="s">
        <v>116</v>
      </c>
      <c r="AD535" s="90" t="s">
        <v>136</v>
      </c>
      <c r="AE535" s="90" t="s">
        <v>136</v>
      </c>
      <c r="AF535" s="90" t="s">
        <v>136</v>
      </c>
      <c r="AG535" s="92">
        <v>78</v>
      </c>
      <c r="AH535" s="92">
        <v>143</v>
      </c>
      <c r="AI535" s="92">
        <v>203</v>
      </c>
      <c r="AJ535" s="92">
        <v>631</v>
      </c>
      <c r="AK535" s="90" t="s">
        <v>401</v>
      </c>
      <c r="AL535" s="90" t="s">
        <v>147</v>
      </c>
      <c r="AM535" s="210"/>
    </row>
    <row r="536" s="162" customFormat="1" ht="106" customHeight="1" spans="1:39">
      <c r="A536" s="90" t="s">
        <v>933</v>
      </c>
      <c r="B536" s="23" t="s">
        <v>934</v>
      </c>
      <c r="C536" s="92">
        <v>10191110115</v>
      </c>
      <c r="D536" s="90" t="s">
        <v>1025</v>
      </c>
      <c r="E536" s="90" t="s">
        <v>1066</v>
      </c>
      <c r="F536" s="90" t="s">
        <v>155</v>
      </c>
      <c r="G536" s="24" t="s">
        <v>991</v>
      </c>
      <c r="H536" s="23">
        <v>2019</v>
      </c>
      <c r="I536" s="90" t="s">
        <v>937</v>
      </c>
      <c r="J536" s="90" t="s">
        <v>939</v>
      </c>
      <c r="K536" s="23">
        <v>6521318</v>
      </c>
      <c r="L536" s="181">
        <v>60.88</v>
      </c>
      <c r="M536" s="181"/>
      <c r="N536" s="181"/>
      <c r="O536" s="181"/>
      <c r="P536" s="181"/>
      <c r="Q536" s="181"/>
      <c r="R536" s="181"/>
      <c r="S536" s="90">
        <v>60.88</v>
      </c>
      <c r="T536" s="90"/>
      <c r="U536" s="90"/>
      <c r="V536" s="90"/>
      <c r="W536" s="90"/>
      <c r="X536" s="90"/>
      <c r="Y536" s="90"/>
      <c r="Z536" s="90"/>
      <c r="AA536" s="90" t="s">
        <v>135</v>
      </c>
      <c r="AB536" s="90" t="s">
        <v>116</v>
      </c>
      <c r="AC536" s="90" t="s">
        <v>116</v>
      </c>
      <c r="AD536" s="90" t="s">
        <v>136</v>
      </c>
      <c r="AE536" s="90" t="s">
        <v>136</v>
      </c>
      <c r="AF536" s="90" t="s">
        <v>136</v>
      </c>
      <c r="AG536" s="92">
        <v>40</v>
      </c>
      <c r="AH536" s="92">
        <v>96</v>
      </c>
      <c r="AI536" s="92">
        <v>155</v>
      </c>
      <c r="AJ536" s="92">
        <v>376</v>
      </c>
      <c r="AK536" s="90" t="s">
        <v>401</v>
      </c>
      <c r="AL536" s="90" t="s">
        <v>147</v>
      </c>
      <c r="AM536" s="210"/>
    </row>
    <row r="537" s="162" customFormat="1" ht="106" customHeight="1" spans="1:39">
      <c r="A537" s="90" t="s">
        <v>933</v>
      </c>
      <c r="B537" s="23" t="s">
        <v>934</v>
      </c>
      <c r="C537" s="92">
        <v>10191110116</v>
      </c>
      <c r="D537" s="90" t="s">
        <v>1025</v>
      </c>
      <c r="E537" s="90" t="s">
        <v>1067</v>
      </c>
      <c r="F537" s="90" t="s">
        <v>155</v>
      </c>
      <c r="G537" s="24" t="s">
        <v>899</v>
      </c>
      <c r="H537" s="23">
        <v>2019</v>
      </c>
      <c r="I537" s="90" t="s">
        <v>937</v>
      </c>
      <c r="J537" s="90" t="s">
        <v>939</v>
      </c>
      <c r="K537" s="23">
        <v>6521318</v>
      </c>
      <c r="L537" s="181">
        <v>43.55</v>
      </c>
      <c r="M537" s="181"/>
      <c r="N537" s="181"/>
      <c r="O537" s="181"/>
      <c r="P537" s="181"/>
      <c r="Q537" s="181"/>
      <c r="R537" s="181"/>
      <c r="S537" s="90">
        <v>43.55</v>
      </c>
      <c r="T537" s="90"/>
      <c r="U537" s="90"/>
      <c r="V537" s="90"/>
      <c r="W537" s="90"/>
      <c r="X537" s="90"/>
      <c r="Y537" s="90"/>
      <c r="Z537" s="90"/>
      <c r="AA537" s="90" t="s">
        <v>135</v>
      </c>
      <c r="AB537" s="90" t="s">
        <v>116</v>
      </c>
      <c r="AC537" s="90" t="s">
        <v>136</v>
      </c>
      <c r="AD537" s="90" t="s">
        <v>136</v>
      </c>
      <c r="AE537" s="90" t="s">
        <v>136</v>
      </c>
      <c r="AF537" s="90" t="s">
        <v>136</v>
      </c>
      <c r="AG537" s="92">
        <v>66</v>
      </c>
      <c r="AH537" s="92">
        <v>151</v>
      </c>
      <c r="AI537" s="92">
        <v>289</v>
      </c>
      <c r="AJ537" s="92">
        <v>698</v>
      </c>
      <c r="AK537" s="90" t="s">
        <v>401</v>
      </c>
      <c r="AL537" s="90" t="s">
        <v>147</v>
      </c>
      <c r="AM537" s="210"/>
    </row>
    <row r="538" s="162" customFormat="1" ht="106" customHeight="1" spans="1:39">
      <c r="A538" s="90" t="s">
        <v>933</v>
      </c>
      <c r="B538" s="23" t="s">
        <v>934</v>
      </c>
      <c r="C538" s="92">
        <v>10191110117</v>
      </c>
      <c r="D538" s="90" t="s">
        <v>1025</v>
      </c>
      <c r="E538" s="90" t="s">
        <v>1068</v>
      </c>
      <c r="F538" s="90" t="s">
        <v>155</v>
      </c>
      <c r="G538" s="90" t="s">
        <v>1069</v>
      </c>
      <c r="H538" s="23">
        <v>2019</v>
      </c>
      <c r="I538" s="90" t="s">
        <v>937</v>
      </c>
      <c r="J538" s="90" t="s">
        <v>939</v>
      </c>
      <c r="K538" s="23">
        <v>6521318</v>
      </c>
      <c r="L538" s="181">
        <v>52.66</v>
      </c>
      <c r="M538" s="181"/>
      <c r="N538" s="181"/>
      <c r="O538" s="181"/>
      <c r="P538" s="181"/>
      <c r="Q538" s="181"/>
      <c r="R538" s="181"/>
      <c r="S538" s="90">
        <v>52.66</v>
      </c>
      <c r="T538" s="90"/>
      <c r="U538" s="90"/>
      <c r="V538" s="90"/>
      <c r="W538" s="90"/>
      <c r="X538" s="90"/>
      <c r="Y538" s="90"/>
      <c r="Z538" s="90"/>
      <c r="AA538" s="90" t="s">
        <v>135</v>
      </c>
      <c r="AB538" s="90" t="s">
        <v>116</v>
      </c>
      <c r="AC538" s="90" t="s">
        <v>116</v>
      </c>
      <c r="AD538" s="90" t="s">
        <v>136</v>
      </c>
      <c r="AE538" s="90" t="s">
        <v>136</v>
      </c>
      <c r="AF538" s="90" t="s">
        <v>136</v>
      </c>
      <c r="AG538" s="92">
        <v>78</v>
      </c>
      <c r="AH538" s="92">
        <v>175</v>
      </c>
      <c r="AI538" s="92">
        <v>457</v>
      </c>
      <c r="AJ538" s="92">
        <v>1055</v>
      </c>
      <c r="AK538" s="90" t="s">
        <v>401</v>
      </c>
      <c r="AL538" s="90" t="s">
        <v>147</v>
      </c>
      <c r="AM538" s="210"/>
    </row>
    <row r="539" s="162" customFormat="1" ht="106" customHeight="1" spans="1:39">
      <c r="A539" s="90" t="s">
        <v>933</v>
      </c>
      <c r="B539" s="23" t="s">
        <v>934</v>
      </c>
      <c r="C539" s="92">
        <v>10191110118</v>
      </c>
      <c r="D539" s="90" t="s">
        <v>1025</v>
      </c>
      <c r="E539" s="90" t="s">
        <v>1070</v>
      </c>
      <c r="F539" s="90" t="s">
        <v>157</v>
      </c>
      <c r="G539" s="90" t="s">
        <v>1071</v>
      </c>
      <c r="H539" s="23">
        <v>2019</v>
      </c>
      <c r="I539" s="90" t="s">
        <v>937</v>
      </c>
      <c r="J539" s="90" t="s">
        <v>939</v>
      </c>
      <c r="K539" s="23">
        <v>6521318</v>
      </c>
      <c r="L539" s="181">
        <v>23.22</v>
      </c>
      <c r="M539" s="181"/>
      <c r="N539" s="181"/>
      <c r="O539" s="181"/>
      <c r="P539" s="181"/>
      <c r="Q539" s="181"/>
      <c r="R539" s="181"/>
      <c r="S539" s="90">
        <v>23.22</v>
      </c>
      <c r="T539" s="90"/>
      <c r="U539" s="90"/>
      <c r="V539" s="90"/>
      <c r="W539" s="90"/>
      <c r="X539" s="90"/>
      <c r="Y539" s="90"/>
      <c r="Z539" s="90"/>
      <c r="AA539" s="90" t="s">
        <v>135</v>
      </c>
      <c r="AB539" s="90" t="s">
        <v>116</v>
      </c>
      <c r="AC539" s="90" t="s">
        <v>116</v>
      </c>
      <c r="AD539" s="90" t="s">
        <v>136</v>
      </c>
      <c r="AE539" s="90" t="s">
        <v>136</v>
      </c>
      <c r="AF539" s="90" t="s">
        <v>136</v>
      </c>
      <c r="AG539" s="92">
        <v>63</v>
      </c>
      <c r="AH539" s="92">
        <v>144</v>
      </c>
      <c r="AI539" s="92">
        <v>268</v>
      </c>
      <c r="AJ539" s="92">
        <v>588</v>
      </c>
      <c r="AK539" s="90" t="s">
        <v>401</v>
      </c>
      <c r="AL539" s="90" t="s">
        <v>147</v>
      </c>
      <c r="AM539" s="210"/>
    </row>
    <row r="540" s="162" customFormat="1" ht="106" customHeight="1" spans="1:39">
      <c r="A540" s="90" t="s">
        <v>933</v>
      </c>
      <c r="B540" s="23" t="s">
        <v>934</v>
      </c>
      <c r="C540" s="92">
        <v>10191110119</v>
      </c>
      <c r="D540" s="90" t="s">
        <v>1025</v>
      </c>
      <c r="E540" s="90" t="s">
        <v>1072</v>
      </c>
      <c r="F540" s="90" t="s">
        <v>157</v>
      </c>
      <c r="G540" s="90" t="s">
        <v>1071</v>
      </c>
      <c r="H540" s="23">
        <v>2019</v>
      </c>
      <c r="I540" s="90" t="s">
        <v>937</v>
      </c>
      <c r="J540" s="90" t="s">
        <v>939</v>
      </c>
      <c r="K540" s="23">
        <v>6521318</v>
      </c>
      <c r="L540" s="181">
        <v>31.07</v>
      </c>
      <c r="M540" s="181"/>
      <c r="N540" s="181"/>
      <c r="O540" s="181"/>
      <c r="P540" s="181"/>
      <c r="Q540" s="181"/>
      <c r="R540" s="181"/>
      <c r="S540" s="90">
        <v>31.07</v>
      </c>
      <c r="T540" s="90"/>
      <c r="U540" s="90"/>
      <c r="V540" s="90"/>
      <c r="W540" s="90"/>
      <c r="X540" s="90"/>
      <c r="Y540" s="90"/>
      <c r="Z540" s="90"/>
      <c r="AA540" s="90" t="s">
        <v>135</v>
      </c>
      <c r="AB540" s="90" t="s">
        <v>116</v>
      </c>
      <c r="AC540" s="90" t="s">
        <v>116</v>
      </c>
      <c r="AD540" s="90" t="s">
        <v>136</v>
      </c>
      <c r="AE540" s="90" t="s">
        <v>136</v>
      </c>
      <c r="AF540" s="90" t="s">
        <v>136</v>
      </c>
      <c r="AG540" s="92">
        <v>63</v>
      </c>
      <c r="AH540" s="92">
        <v>144</v>
      </c>
      <c r="AI540" s="92">
        <v>268</v>
      </c>
      <c r="AJ540" s="92">
        <v>588</v>
      </c>
      <c r="AK540" s="90" t="s">
        <v>401</v>
      </c>
      <c r="AL540" s="90" t="s">
        <v>147</v>
      </c>
      <c r="AM540" s="210"/>
    </row>
    <row r="541" s="162" customFormat="1" ht="106" customHeight="1" spans="1:39">
      <c r="A541" s="90" t="s">
        <v>933</v>
      </c>
      <c r="B541" s="23" t="s">
        <v>934</v>
      </c>
      <c r="C541" s="92">
        <v>10191110120</v>
      </c>
      <c r="D541" s="90" t="s">
        <v>1025</v>
      </c>
      <c r="E541" s="90" t="s">
        <v>1073</v>
      </c>
      <c r="F541" s="90" t="s">
        <v>157</v>
      </c>
      <c r="G541" s="24" t="s">
        <v>378</v>
      </c>
      <c r="H541" s="23">
        <v>2019</v>
      </c>
      <c r="I541" s="90" t="s">
        <v>937</v>
      </c>
      <c r="J541" s="90" t="s">
        <v>939</v>
      </c>
      <c r="K541" s="23">
        <v>6521318</v>
      </c>
      <c r="L541" s="181">
        <v>20.62</v>
      </c>
      <c r="M541" s="181"/>
      <c r="N541" s="181"/>
      <c r="O541" s="181"/>
      <c r="P541" s="181"/>
      <c r="Q541" s="181"/>
      <c r="R541" s="181"/>
      <c r="S541" s="90">
        <v>20.62</v>
      </c>
      <c r="T541" s="90"/>
      <c r="U541" s="90"/>
      <c r="V541" s="90"/>
      <c r="W541" s="90"/>
      <c r="X541" s="90"/>
      <c r="Y541" s="90"/>
      <c r="Z541" s="90"/>
      <c r="AA541" s="90" t="s">
        <v>135</v>
      </c>
      <c r="AB541" s="90" t="s">
        <v>116</v>
      </c>
      <c r="AC541" s="90" t="s">
        <v>116</v>
      </c>
      <c r="AD541" s="90" t="s">
        <v>136</v>
      </c>
      <c r="AE541" s="90" t="s">
        <v>136</v>
      </c>
      <c r="AF541" s="90" t="s">
        <v>136</v>
      </c>
      <c r="AG541" s="92">
        <v>95</v>
      </c>
      <c r="AH541" s="92">
        <v>201</v>
      </c>
      <c r="AI541" s="92">
        <v>249</v>
      </c>
      <c r="AJ541" s="92">
        <v>687</v>
      </c>
      <c r="AK541" s="90" t="s">
        <v>401</v>
      </c>
      <c r="AL541" s="90" t="s">
        <v>147</v>
      </c>
      <c r="AM541" s="210"/>
    </row>
    <row r="542" s="162" customFormat="1" ht="106" customHeight="1" spans="1:39">
      <c r="A542" s="90" t="s">
        <v>933</v>
      </c>
      <c r="B542" s="23" t="s">
        <v>934</v>
      </c>
      <c r="C542" s="92">
        <v>10191110121</v>
      </c>
      <c r="D542" s="90" t="s">
        <v>1025</v>
      </c>
      <c r="E542" s="90" t="s">
        <v>1074</v>
      </c>
      <c r="F542" s="90" t="s">
        <v>157</v>
      </c>
      <c r="G542" s="24" t="s">
        <v>830</v>
      </c>
      <c r="H542" s="23">
        <v>2019</v>
      </c>
      <c r="I542" s="90" t="s">
        <v>937</v>
      </c>
      <c r="J542" s="90" t="s">
        <v>939</v>
      </c>
      <c r="K542" s="23">
        <v>6521318</v>
      </c>
      <c r="L542" s="181">
        <v>39.64</v>
      </c>
      <c r="M542" s="181"/>
      <c r="N542" s="181"/>
      <c r="O542" s="181"/>
      <c r="P542" s="181"/>
      <c r="Q542" s="181"/>
      <c r="R542" s="181"/>
      <c r="S542" s="90">
        <v>39.64</v>
      </c>
      <c r="T542" s="90"/>
      <c r="U542" s="90"/>
      <c r="V542" s="90"/>
      <c r="W542" s="90"/>
      <c r="X542" s="90"/>
      <c r="Y542" s="90"/>
      <c r="Z542" s="90"/>
      <c r="AA542" s="90" t="s">
        <v>135</v>
      </c>
      <c r="AB542" s="90" t="s">
        <v>116</v>
      </c>
      <c r="AC542" s="90" t="s">
        <v>116</v>
      </c>
      <c r="AD542" s="90" t="s">
        <v>136</v>
      </c>
      <c r="AE542" s="90" t="s">
        <v>136</v>
      </c>
      <c r="AF542" s="90" t="s">
        <v>136</v>
      </c>
      <c r="AG542" s="92">
        <v>67</v>
      </c>
      <c r="AH542" s="92">
        <v>156</v>
      </c>
      <c r="AI542" s="92">
        <v>180</v>
      </c>
      <c r="AJ542" s="92">
        <v>523</v>
      </c>
      <c r="AK542" s="90" t="s">
        <v>401</v>
      </c>
      <c r="AL542" s="90" t="s">
        <v>147</v>
      </c>
      <c r="AM542" s="210"/>
    </row>
    <row r="543" s="162" customFormat="1" ht="106" customHeight="1" spans="1:39">
      <c r="A543" s="90" t="s">
        <v>933</v>
      </c>
      <c r="B543" s="23" t="s">
        <v>934</v>
      </c>
      <c r="C543" s="92">
        <v>10191110122</v>
      </c>
      <c r="D543" s="90" t="s">
        <v>1025</v>
      </c>
      <c r="E543" s="90" t="s">
        <v>1075</v>
      </c>
      <c r="F543" s="90" t="s">
        <v>157</v>
      </c>
      <c r="G543" s="24" t="s">
        <v>903</v>
      </c>
      <c r="H543" s="23">
        <v>2019</v>
      </c>
      <c r="I543" s="90" t="s">
        <v>937</v>
      </c>
      <c r="J543" s="90" t="s">
        <v>939</v>
      </c>
      <c r="K543" s="23">
        <v>6521318</v>
      </c>
      <c r="L543" s="181">
        <v>37.16</v>
      </c>
      <c r="M543" s="181"/>
      <c r="N543" s="181"/>
      <c r="O543" s="181"/>
      <c r="P543" s="181"/>
      <c r="Q543" s="181"/>
      <c r="R543" s="181"/>
      <c r="S543" s="90">
        <v>37.16</v>
      </c>
      <c r="T543" s="90"/>
      <c r="U543" s="90"/>
      <c r="V543" s="90"/>
      <c r="W543" s="90"/>
      <c r="X543" s="90"/>
      <c r="Y543" s="90"/>
      <c r="Z543" s="90"/>
      <c r="AA543" s="90" t="s">
        <v>135</v>
      </c>
      <c r="AB543" s="90" t="s">
        <v>116</v>
      </c>
      <c r="AC543" s="90" t="s">
        <v>136</v>
      </c>
      <c r="AD543" s="90" t="s">
        <v>136</v>
      </c>
      <c r="AE543" s="90" t="s">
        <v>136</v>
      </c>
      <c r="AF543" s="90" t="s">
        <v>136</v>
      </c>
      <c r="AG543" s="92">
        <v>165</v>
      </c>
      <c r="AH543" s="92">
        <v>417</v>
      </c>
      <c r="AI543" s="92">
        <v>232</v>
      </c>
      <c r="AJ543" s="92">
        <v>796</v>
      </c>
      <c r="AK543" s="90" t="s">
        <v>401</v>
      </c>
      <c r="AL543" s="90" t="s">
        <v>147</v>
      </c>
      <c r="AM543" s="210"/>
    </row>
    <row r="544" s="162" customFormat="1" ht="106" customHeight="1" spans="1:39">
      <c r="A544" s="24" t="s">
        <v>933</v>
      </c>
      <c r="B544" s="23" t="s">
        <v>934</v>
      </c>
      <c r="C544" s="92">
        <v>10191110123</v>
      </c>
      <c r="D544" s="24" t="s">
        <v>1076</v>
      </c>
      <c r="E544" s="24" t="s">
        <v>1077</v>
      </c>
      <c r="F544" s="33" t="s">
        <v>153</v>
      </c>
      <c r="G544" s="24" t="s">
        <v>1078</v>
      </c>
      <c r="H544" s="24" t="s">
        <v>159</v>
      </c>
      <c r="I544" s="27" t="s">
        <v>495</v>
      </c>
      <c r="J544" s="27" t="s">
        <v>532</v>
      </c>
      <c r="K544" s="23">
        <v>13992231299</v>
      </c>
      <c r="L544" s="181">
        <v>42.03</v>
      </c>
      <c r="M544" s="181">
        <v>42.03</v>
      </c>
      <c r="N544" s="181"/>
      <c r="O544" s="181">
        <v>42.03</v>
      </c>
      <c r="P544" s="181"/>
      <c r="Q544" s="181"/>
      <c r="R544" s="181"/>
      <c r="S544" s="90"/>
      <c r="T544" s="90"/>
      <c r="U544" s="90"/>
      <c r="V544" s="90"/>
      <c r="W544" s="90"/>
      <c r="X544" s="90"/>
      <c r="Y544" s="90"/>
      <c r="Z544" s="90"/>
      <c r="AA544" s="27" t="s">
        <v>135</v>
      </c>
      <c r="AB544" s="27" t="s">
        <v>116</v>
      </c>
      <c r="AC544" s="27" t="s">
        <v>116</v>
      </c>
      <c r="AD544" s="27"/>
      <c r="AE544" s="27"/>
      <c r="AF544" s="27"/>
      <c r="AG544" s="27">
        <v>55</v>
      </c>
      <c r="AH544" s="27">
        <v>102</v>
      </c>
      <c r="AI544" s="24">
        <v>228</v>
      </c>
      <c r="AJ544" s="24">
        <v>553</v>
      </c>
      <c r="AK544" s="27" t="s">
        <v>1079</v>
      </c>
      <c r="AL544" s="24" t="s">
        <v>147</v>
      </c>
      <c r="AM544" s="24"/>
    </row>
    <row r="545" s="158" customFormat="1" ht="106" customHeight="1" spans="1:45">
      <c r="A545" s="24" t="s">
        <v>933</v>
      </c>
      <c r="B545" s="23" t="s">
        <v>934</v>
      </c>
      <c r="C545" s="92">
        <v>10191110124</v>
      </c>
      <c r="D545" s="24" t="s">
        <v>1076</v>
      </c>
      <c r="E545" s="24" t="s">
        <v>1080</v>
      </c>
      <c r="F545" s="24" t="s">
        <v>155</v>
      </c>
      <c r="G545" s="24" t="s">
        <v>303</v>
      </c>
      <c r="H545" s="24" t="s">
        <v>159</v>
      </c>
      <c r="I545" s="27" t="s">
        <v>495</v>
      </c>
      <c r="J545" s="27" t="s">
        <v>532</v>
      </c>
      <c r="K545" s="23">
        <v>13992231299</v>
      </c>
      <c r="L545" s="181">
        <v>10.12</v>
      </c>
      <c r="M545" s="181">
        <v>10.12</v>
      </c>
      <c r="N545" s="181"/>
      <c r="O545" s="181">
        <v>10.12</v>
      </c>
      <c r="P545" s="181"/>
      <c r="Q545" s="181"/>
      <c r="R545" s="181"/>
      <c r="S545" s="90"/>
      <c r="T545" s="90"/>
      <c r="U545" s="90"/>
      <c r="V545" s="90"/>
      <c r="W545" s="90"/>
      <c r="X545" s="90"/>
      <c r="Y545" s="90"/>
      <c r="Z545" s="90"/>
      <c r="AA545" s="27" t="s">
        <v>135</v>
      </c>
      <c r="AB545" s="27" t="s">
        <v>116</v>
      </c>
      <c r="AC545" s="27" t="s">
        <v>116</v>
      </c>
      <c r="AD545" s="27"/>
      <c r="AE545" s="27"/>
      <c r="AF545" s="27"/>
      <c r="AG545" s="27">
        <v>79</v>
      </c>
      <c r="AH545" s="27">
        <v>161</v>
      </c>
      <c r="AI545" s="24">
        <v>278</v>
      </c>
      <c r="AJ545" s="27">
        <v>643</v>
      </c>
      <c r="AK545" s="27" t="s">
        <v>862</v>
      </c>
      <c r="AL545" s="24" t="s">
        <v>147</v>
      </c>
      <c r="AM545" s="24"/>
      <c r="AP545" s="198"/>
      <c r="AQ545" s="198"/>
      <c r="AR545" s="198"/>
      <c r="AS545" s="198"/>
    </row>
    <row r="546" s="158" customFormat="1" ht="106" customHeight="1" spans="1:45">
      <c r="A546" s="24" t="s">
        <v>933</v>
      </c>
      <c r="B546" s="23" t="s">
        <v>934</v>
      </c>
      <c r="C546" s="92">
        <v>10191110125</v>
      </c>
      <c r="D546" s="24" t="s">
        <v>1076</v>
      </c>
      <c r="E546" s="24" t="s">
        <v>1081</v>
      </c>
      <c r="F546" s="24" t="s">
        <v>149</v>
      </c>
      <c r="G546" s="24" t="s">
        <v>223</v>
      </c>
      <c r="H546" s="23">
        <v>2019</v>
      </c>
      <c r="I546" s="27" t="s">
        <v>495</v>
      </c>
      <c r="J546" s="27" t="s">
        <v>532</v>
      </c>
      <c r="K546" s="23">
        <v>13992231299</v>
      </c>
      <c r="L546" s="181">
        <v>179.05</v>
      </c>
      <c r="M546" s="181">
        <v>179.05</v>
      </c>
      <c r="N546" s="181"/>
      <c r="O546" s="181">
        <v>179.05</v>
      </c>
      <c r="P546" s="181"/>
      <c r="Q546" s="181"/>
      <c r="R546" s="181"/>
      <c r="S546" s="90"/>
      <c r="T546" s="90"/>
      <c r="U546" s="90"/>
      <c r="V546" s="90"/>
      <c r="W546" s="90"/>
      <c r="X546" s="90"/>
      <c r="Y546" s="90"/>
      <c r="Z546" s="90"/>
      <c r="AA546" s="27" t="s">
        <v>135</v>
      </c>
      <c r="AB546" s="27" t="s">
        <v>116</v>
      </c>
      <c r="AC546" s="27" t="s">
        <v>116</v>
      </c>
      <c r="AD546" s="27"/>
      <c r="AE546" s="27"/>
      <c r="AF546" s="27"/>
      <c r="AG546" s="27">
        <v>110</v>
      </c>
      <c r="AH546" s="27">
        <v>230</v>
      </c>
      <c r="AI546" s="24">
        <v>484</v>
      </c>
      <c r="AJ546" s="27">
        <v>1322</v>
      </c>
      <c r="AK546" s="27" t="s">
        <v>1079</v>
      </c>
      <c r="AL546" s="27" t="s">
        <v>1079</v>
      </c>
      <c r="AM546" s="24"/>
      <c r="AP546" s="198"/>
      <c r="AQ546" s="198"/>
      <c r="AR546" s="198"/>
      <c r="AS546" s="198"/>
    </row>
    <row r="547" s="158" customFormat="1" ht="106" customHeight="1" spans="1:45">
      <c r="A547" s="24" t="s">
        <v>933</v>
      </c>
      <c r="B547" s="23" t="s">
        <v>934</v>
      </c>
      <c r="C547" s="92">
        <v>10191110126</v>
      </c>
      <c r="D547" s="27" t="s">
        <v>1076</v>
      </c>
      <c r="E547" s="27" t="s">
        <v>1082</v>
      </c>
      <c r="F547" s="27" t="s">
        <v>151</v>
      </c>
      <c r="G547" s="27" t="s">
        <v>405</v>
      </c>
      <c r="H547" s="23">
        <v>2019</v>
      </c>
      <c r="I547" s="27" t="s">
        <v>495</v>
      </c>
      <c r="J547" s="27" t="s">
        <v>532</v>
      </c>
      <c r="K547" s="23">
        <v>13992231299</v>
      </c>
      <c r="L547" s="181">
        <v>100</v>
      </c>
      <c r="M547" s="181"/>
      <c r="N547" s="181"/>
      <c r="O547" s="181"/>
      <c r="P547" s="181"/>
      <c r="Q547" s="181"/>
      <c r="R547" s="181">
        <v>100</v>
      </c>
      <c r="S547" s="90"/>
      <c r="T547" s="90"/>
      <c r="U547" s="90"/>
      <c r="V547" s="90"/>
      <c r="W547" s="90"/>
      <c r="X547" s="90"/>
      <c r="Y547" s="90"/>
      <c r="Z547" s="90"/>
      <c r="AA547" s="27" t="s">
        <v>135</v>
      </c>
      <c r="AB547" s="27" t="s">
        <v>116</v>
      </c>
      <c r="AC547" s="27" t="s">
        <v>116</v>
      </c>
      <c r="AD547" s="27"/>
      <c r="AE547" s="27"/>
      <c r="AF547" s="27"/>
      <c r="AG547" s="27">
        <v>100</v>
      </c>
      <c r="AH547" s="27">
        <v>213</v>
      </c>
      <c r="AI547" s="24">
        <v>453</v>
      </c>
      <c r="AJ547" s="27">
        <v>1054</v>
      </c>
      <c r="AK547" s="27" t="s">
        <v>1079</v>
      </c>
      <c r="AL547" s="27" t="s">
        <v>1079</v>
      </c>
      <c r="AM547" s="24"/>
      <c r="AP547" s="198"/>
      <c r="AQ547" s="198"/>
      <c r="AR547" s="198"/>
      <c r="AS547" s="198"/>
    </row>
    <row r="548" s="158" customFormat="1" ht="106" customHeight="1" spans="1:45">
      <c r="A548" s="24" t="s">
        <v>933</v>
      </c>
      <c r="B548" s="23" t="s">
        <v>934</v>
      </c>
      <c r="C548" s="92">
        <v>10191110127</v>
      </c>
      <c r="D548" s="27" t="s">
        <v>1076</v>
      </c>
      <c r="E548" s="27" t="s">
        <v>1083</v>
      </c>
      <c r="F548" s="27" t="s">
        <v>151</v>
      </c>
      <c r="G548" s="27" t="s">
        <v>642</v>
      </c>
      <c r="H548" s="23">
        <v>2019</v>
      </c>
      <c r="I548" s="27" t="s">
        <v>495</v>
      </c>
      <c r="J548" s="27" t="s">
        <v>532</v>
      </c>
      <c r="K548" s="23">
        <v>13992231299</v>
      </c>
      <c r="L548" s="181">
        <v>30</v>
      </c>
      <c r="M548" s="181"/>
      <c r="N548" s="181"/>
      <c r="O548" s="181"/>
      <c r="P548" s="181"/>
      <c r="Q548" s="181"/>
      <c r="R548" s="181">
        <v>30</v>
      </c>
      <c r="S548" s="90"/>
      <c r="T548" s="90"/>
      <c r="U548" s="90"/>
      <c r="V548" s="90"/>
      <c r="W548" s="90"/>
      <c r="X548" s="90"/>
      <c r="Y548" s="90"/>
      <c r="Z548" s="90"/>
      <c r="AA548" s="27" t="s">
        <v>135</v>
      </c>
      <c r="AB548" s="27" t="s">
        <v>116</v>
      </c>
      <c r="AC548" s="27" t="s">
        <v>116</v>
      </c>
      <c r="AD548" s="27"/>
      <c r="AE548" s="27"/>
      <c r="AF548" s="27"/>
      <c r="AG548" s="27">
        <v>80</v>
      </c>
      <c r="AH548" s="27">
        <v>198</v>
      </c>
      <c r="AI548" s="219">
        <v>308</v>
      </c>
      <c r="AJ548" s="27">
        <v>860</v>
      </c>
      <c r="AK548" s="27" t="s">
        <v>1079</v>
      </c>
      <c r="AL548" s="27" t="s">
        <v>1079</v>
      </c>
      <c r="AM548" s="24"/>
      <c r="AP548" s="198"/>
      <c r="AQ548" s="198"/>
      <c r="AR548" s="198"/>
      <c r="AS548" s="198"/>
    </row>
    <row r="549" s="158" customFormat="1" ht="106" customHeight="1" spans="1:45">
      <c r="A549" s="24" t="s">
        <v>933</v>
      </c>
      <c r="B549" s="23" t="s">
        <v>934</v>
      </c>
      <c r="C549" s="92">
        <v>10191110128</v>
      </c>
      <c r="D549" s="27" t="s">
        <v>1076</v>
      </c>
      <c r="E549" s="27" t="s">
        <v>1084</v>
      </c>
      <c r="F549" s="27" t="s">
        <v>153</v>
      </c>
      <c r="G549" s="27" t="s">
        <v>646</v>
      </c>
      <c r="H549" s="23">
        <v>2019</v>
      </c>
      <c r="I549" s="27" t="s">
        <v>495</v>
      </c>
      <c r="J549" s="27" t="s">
        <v>532</v>
      </c>
      <c r="K549" s="23">
        <v>13992231299</v>
      </c>
      <c r="L549" s="181">
        <v>65</v>
      </c>
      <c r="M549" s="181"/>
      <c r="N549" s="181"/>
      <c r="O549" s="181"/>
      <c r="P549" s="181"/>
      <c r="Q549" s="181"/>
      <c r="R549" s="181">
        <v>65</v>
      </c>
      <c r="S549" s="90"/>
      <c r="T549" s="90"/>
      <c r="U549" s="90"/>
      <c r="V549" s="90"/>
      <c r="W549" s="90"/>
      <c r="X549" s="90"/>
      <c r="Y549" s="90"/>
      <c r="Z549" s="90"/>
      <c r="AA549" s="27" t="s">
        <v>135</v>
      </c>
      <c r="AB549" s="27" t="s">
        <v>116</v>
      </c>
      <c r="AC549" s="27" t="s">
        <v>116</v>
      </c>
      <c r="AD549" s="27"/>
      <c r="AE549" s="27"/>
      <c r="AF549" s="27"/>
      <c r="AG549" s="27">
        <v>121</v>
      </c>
      <c r="AH549" s="27">
        <v>277</v>
      </c>
      <c r="AI549" s="24">
        <v>481</v>
      </c>
      <c r="AJ549" s="27">
        <v>1400</v>
      </c>
      <c r="AK549" s="27" t="s">
        <v>1079</v>
      </c>
      <c r="AL549" s="27" t="s">
        <v>1079</v>
      </c>
      <c r="AM549" s="24"/>
      <c r="AP549" s="198"/>
      <c r="AQ549" s="198"/>
      <c r="AR549" s="198"/>
      <c r="AS549" s="198"/>
    </row>
    <row r="550" s="158" customFormat="1" ht="106" customHeight="1" spans="1:45">
      <c r="A550" s="24" t="s">
        <v>933</v>
      </c>
      <c r="B550" s="23" t="s">
        <v>934</v>
      </c>
      <c r="C550" s="92">
        <v>10191110129</v>
      </c>
      <c r="D550" s="24" t="s">
        <v>1076</v>
      </c>
      <c r="E550" s="24" t="s">
        <v>1085</v>
      </c>
      <c r="F550" s="27" t="s">
        <v>153</v>
      </c>
      <c r="G550" s="24" t="s">
        <v>258</v>
      </c>
      <c r="H550" s="238">
        <v>2019</v>
      </c>
      <c r="I550" s="27" t="s">
        <v>495</v>
      </c>
      <c r="J550" s="27" t="s">
        <v>532</v>
      </c>
      <c r="K550" s="23">
        <v>13992231299</v>
      </c>
      <c r="L550" s="181">
        <v>92.82</v>
      </c>
      <c r="M550" s="181"/>
      <c r="N550" s="181"/>
      <c r="O550" s="181"/>
      <c r="P550" s="181"/>
      <c r="Q550" s="181"/>
      <c r="R550" s="181">
        <v>92.82</v>
      </c>
      <c r="S550" s="90"/>
      <c r="T550" s="90"/>
      <c r="U550" s="90"/>
      <c r="V550" s="90"/>
      <c r="W550" s="90"/>
      <c r="X550" s="90"/>
      <c r="Y550" s="90"/>
      <c r="Z550" s="90"/>
      <c r="AA550" s="27" t="s">
        <v>135</v>
      </c>
      <c r="AB550" s="27" t="s">
        <v>116</v>
      </c>
      <c r="AC550" s="27" t="s">
        <v>116</v>
      </c>
      <c r="AD550" s="27"/>
      <c r="AE550" s="27"/>
      <c r="AF550" s="27"/>
      <c r="AG550" s="27">
        <v>151</v>
      </c>
      <c r="AH550" s="27">
        <v>379</v>
      </c>
      <c r="AI550" s="24">
        <v>447</v>
      </c>
      <c r="AJ550" s="27">
        <v>1312</v>
      </c>
      <c r="AK550" s="27" t="s">
        <v>1079</v>
      </c>
      <c r="AL550" s="27" t="s">
        <v>1079</v>
      </c>
      <c r="AM550" s="24"/>
      <c r="AP550" s="198"/>
      <c r="AQ550" s="198"/>
      <c r="AR550" s="198"/>
      <c r="AS550" s="198"/>
    </row>
    <row r="551" s="158" customFormat="1" ht="106" customHeight="1" spans="1:45">
      <c r="A551" s="24" t="s">
        <v>933</v>
      </c>
      <c r="B551" s="23" t="s">
        <v>934</v>
      </c>
      <c r="C551" s="92">
        <v>10191110130</v>
      </c>
      <c r="D551" s="24" t="s">
        <v>1076</v>
      </c>
      <c r="E551" s="24" t="s">
        <v>1086</v>
      </c>
      <c r="F551" s="24" t="s">
        <v>153</v>
      </c>
      <c r="G551" s="24" t="s">
        <v>354</v>
      </c>
      <c r="H551" s="23">
        <v>2019</v>
      </c>
      <c r="I551" s="27" t="s">
        <v>495</v>
      </c>
      <c r="J551" s="27" t="s">
        <v>532</v>
      </c>
      <c r="K551" s="23">
        <v>13992231299</v>
      </c>
      <c r="L551" s="181">
        <v>49</v>
      </c>
      <c r="M551" s="181">
        <v>49</v>
      </c>
      <c r="N551" s="181"/>
      <c r="O551" s="181">
        <v>49</v>
      </c>
      <c r="P551" s="181"/>
      <c r="Q551" s="181"/>
      <c r="R551" s="181"/>
      <c r="S551" s="90"/>
      <c r="T551" s="90"/>
      <c r="U551" s="90"/>
      <c r="V551" s="90"/>
      <c r="W551" s="90"/>
      <c r="X551" s="90"/>
      <c r="Y551" s="90"/>
      <c r="Z551" s="90"/>
      <c r="AA551" s="27" t="s">
        <v>135</v>
      </c>
      <c r="AB551" s="27" t="s">
        <v>116</v>
      </c>
      <c r="AC551" s="27" t="s">
        <v>116</v>
      </c>
      <c r="AD551" s="27"/>
      <c r="AE551" s="27"/>
      <c r="AF551" s="27"/>
      <c r="AG551" s="27">
        <v>86</v>
      </c>
      <c r="AH551" s="27">
        <v>199</v>
      </c>
      <c r="AI551" s="24">
        <v>304</v>
      </c>
      <c r="AJ551" s="27">
        <v>837</v>
      </c>
      <c r="AK551" s="27" t="s">
        <v>1079</v>
      </c>
      <c r="AL551" s="27" t="s">
        <v>1079</v>
      </c>
      <c r="AM551" s="24"/>
      <c r="AP551" s="198"/>
      <c r="AQ551" s="198"/>
      <c r="AR551" s="198"/>
      <c r="AS551" s="198"/>
    </row>
    <row r="552" s="158" customFormat="1" ht="106" customHeight="1" spans="1:45">
      <c r="A552" s="24" t="s">
        <v>933</v>
      </c>
      <c r="B552" s="23" t="s">
        <v>934</v>
      </c>
      <c r="C552" s="92">
        <v>10191110131</v>
      </c>
      <c r="D552" s="24" t="s">
        <v>1076</v>
      </c>
      <c r="E552" s="24" t="s">
        <v>1087</v>
      </c>
      <c r="F552" s="24" t="s">
        <v>153</v>
      </c>
      <c r="G552" s="24" t="s">
        <v>394</v>
      </c>
      <c r="H552" s="23">
        <v>2019</v>
      </c>
      <c r="I552" s="27" t="s">
        <v>495</v>
      </c>
      <c r="J552" s="27" t="s">
        <v>532</v>
      </c>
      <c r="K552" s="23">
        <v>13992231299</v>
      </c>
      <c r="L552" s="181">
        <v>203.12</v>
      </c>
      <c r="M552" s="181"/>
      <c r="N552" s="181"/>
      <c r="O552" s="181"/>
      <c r="P552" s="181"/>
      <c r="Q552" s="181"/>
      <c r="R552" s="181">
        <v>203.12</v>
      </c>
      <c r="S552" s="90"/>
      <c r="T552" s="90"/>
      <c r="U552" s="90"/>
      <c r="V552" s="90"/>
      <c r="W552" s="90"/>
      <c r="X552" s="90"/>
      <c r="Y552" s="90"/>
      <c r="Z552" s="90"/>
      <c r="AA552" s="27" t="s">
        <v>135</v>
      </c>
      <c r="AB552" s="27" t="s">
        <v>116</v>
      </c>
      <c r="AC552" s="27" t="s">
        <v>116</v>
      </c>
      <c r="AD552" s="27"/>
      <c r="AE552" s="27"/>
      <c r="AF552" s="27"/>
      <c r="AG552" s="27">
        <v>110</v>
      </c>
      <c r="AH552" s="27">
        <v>242</v>
      </c>
      <c r="AI552" s="24">
        <v>359</v>
      </c>
      <c r="AJ552" s="27">
        <v>938</v>
      </c>
      <c r="AK552" s="27" t="s">
        <v>1079</v>
      </c>
      <c r="AL552" s="24" t="s">
        <v>147</v>
      </c>
      <c r="AM552" s="24"/>
      <c r="AP552" s="198"/>
      <c r="AQ552" s="198"/>
      <c r="AR552" s="198"/>
      <c r="AS552" s="198"/>
    </row>
    <row r="553" s="158" customFormat="1" ht="106" customHeight="1" spans="1:45">
      <c r="A553" s="24" t="s">
        <v>933</v>
      </c>
      <c r="B553" s="23" t="s">
        <v>934</v>
      </c>
      <c r="C553" s="92">
        <v>10191110132</v>
      </c>
      <c r="D553" s="24" t="s">
        <v>1076</v>
      </c>
      <c r="E553" s="24" t="s">
        <v>1088</v>
      </c>
      <c r="F553" s="24" t="s">
        <v>157</v>
      </c>
      <c r="G553" s="24" t="s">
        <v>322</v>
      </c>
      <c r="H553" s="23">
        <v>2019</v>
      </c>
      <c r="I553" s="27" t="s">
        <v>495</v>
      </c>
      <c r="J553" s="27" t="s">
        <v>532</v>
      </c>
      <c r="K553" s="23">
        <v>13992231299</v>
      </c>
      <c r="L553" s="181">
        <v>46</v>
      </c>
      <c r="M553" s="181">
        <v>46</v>
      </c>
      <c r="N553" s="181"/>
      <c r="O553" s="181">
        <v>46</v>
      </c>
      <c r="P553" s="181"/>
      <c r="Q553" s="181"/>
      <c r="R553" s="181"/>
      <c r="S553" s="90"/>
      <c r="T553" s="90"/>
      <c r="U553" s="90"/>
      <c r="V553" s="90"/>
      <c r="W553" s="90"/>
      <c r="X553" s="90"/>
      <c r="Y553" s="90"/>
      <c r="Z553" s="90"/>
      <c r="AA553" s="27" t="s">
        <v>135</v>
      </c>
      <c r="AB553" s="27" t="s">
        <v>116</v>
      </c>
      <c r="AC553" s="27" t="s">
        <v>116</v>
      </c>
      <c r="AD553" s="27"/>
      <c r="AE553" s="27"/>
      <c r="AF553" s="27"/>
      <c r="AG553" s="27">
        <v>130</v>
      </c>
      <c r="AH553" s="27">
        <v>319</v>
      </c>
      <c r="AI553" s="24">
        <v>387</v>
      </c>
      <c r="AJ553" s="27">
        <v>1048</v>
      </c>
      <c r="AK553" s="27" t="s">
        <v>1079</v>
      </c>
      <c r="AL553" s="27" t="s">
        <v>1079</v>
      </c>
      <c r="AM553" s="24"/>
      <c r="AP553" s="198"/>
      <c r="AQ553" s="198"/>
      <c r="AR553" s="198"/>
      <c r="AS553" s="198"/>
    </row>
    <row r="554" s="158" customFormat="1" ht="106" customHeight="1" spans="1:45">
      <c r="A554" s="24" t="s">
        <v>933</v>
      </c>
      <c r="B554" s="23" t="s">
        <v>934</v>
      </c>
      <c r="C554" s="92">
        <v>10191110133</v>
      </c>
      <c r="D554" s="24" t="s">
        <v>1076</v>
      </c>
      <c r="E554" s="24" t="s">
        <v>1089</v>
      </c>
      <c r="F554" s="24" t="s">
        <v>153</v>
      </c>
      <c r="G554" s="24" t="s">
        <v>349</v>
      </c>
      <c r="H554" s="23">
        <v>2019</v>
      </c>
      <c r="I554" s="24" t="s">
        <v>857</v>
      </c>
      <c r="J554" s="24" t="s">
        <v>858</v>
      </c>
      <c r="K554" s="23">
        <v>13991064646</v>
      </c>
      <c r="L554" s="181">
        <v>58</v>
      </c>
      <c r="M554" s="181"/>
      <c r="N554" s="181"/>
      <c r="O554" s="181"/>
      <c r="P554" s="181"/>
      <c r="Q554" s="181"/>
      <c r="R554" s="181">
        <v>58</v>
      </c>
      <c r="S554" s="90"/>
      <c r="T554" s="90"/>
      <c r="U554" s="90"/>
      <c r="V554" s="90"/>
      <c r="W554" s="90"/>
      <c r="X554" s="90"/>
      <c r="Y554" s="90"/>
      <c r="Z554" s="90"/>
      <c r="AA554" s="24" t="s">
        <v>135</v>
      </c>
      <c r="AB554" s="24" t="s">
        <v>116</v>
      </c>
      <c r="AC554" s="24" t="s">
        <v>116</v>
      </c>
      <c r="AD554" s="24" t="s">
        <v>136</v>
      </c>
      <c r="AE554" s="24" t="s">
        <v>136</v>
      </c>
      <c r="AF554" s="24" t="s">
        <v>136</v>
      </c>
      <c r="AG554" s="27">
        <v>76</v>
      </c>
      <c r="AH554" s="27">
        <v>139</v>
      </c>
      <c r="AI554" s="27">
        <v>228</v>
      </c>
      <c r="AJ554" s="27">
        <v>674</v>
      </c>
      <c r="AK554" s="27" t="s">
        <v>1079</v>
      </c>
      <c r="AL554" s="27" t="s">
        <v>1079</v>
      </c>
      <c r="AM554" s="24"/>
      <c r="AP554" s="198"/>
      <c r="AQ554" s="198"/>
      <c r="AR554" s="198"/>
      <c r="AS554" s="198"/>
    </row>
    <row r="555" s="158" customFormat="1" ht="106" customHeight="1" spans="1:45">
      <c r="A555" s="24" t="s">
        <v>933</v>
      </c>
      <c r="B555" s="23" t="s">
        <v>934</v>
      </c>
      <c r="C555" s="92">
        <v>10191110134</v>
      </c>
      <c r="D555" s="24" t="s">
        <v>1076</v>
      </c>
      <c r="E555" s="24" t="s">
        <v>1090</v>
      </c>
      <c r="F555" s="24" t="s">
        <v>149</v>
      </c>
      <c r="G555" s="24" t="s">
        <v>413</v>
      </c>
      <c r="H555" s="23">
        <v>2019</v>
      </c>
      <c r="I555" s="24" t="s">
        <v>617</v>
      </c>
      <c r="J555" s="27" t="s">
        <v>620</v>
      </c>
      <c r="K555" s="23">
        <v>13909125390</v>
      </c>
      <c r="L555" s="181">
        <v>200</v>
      </c>
      <c r="M555" s="181">
        <v>110</v>
      </c>
      <c r="N555" s="181"/>
      <c r="O555" s="181"/>
      <c r="P555" s="181">
        <v>110</v>
      </c>
      <c r="Q555" s="181"/>
      <c r="R555" s="181">
        <v>90</v>
      </c>
      <c r="S555" s="90"/>
      <c r="T555" s="90"/>
      <c r="U555" s="90"/>
      <c r="V555" s="90"/>
      <c r="W555" s="90"/>
      <c r="X555" s="90"/>
      <c r="Y555" s="90"/>
      <c r="Z555" s="90"/>
      <c r="AA555" s="24" t="s">
        <v>135</v>
      </c>
      <c r="AB555" s="24" t="s">
        <v>116</v>
      </c>
      <c r="AC555" s="24" t="s">
        <v>116</v>
      </c>
      <c r="AD555" s="24" t="s">
        <v>136</v>
      </c>
      <c r="AE555" s="24" t="s">
        <v>136</v>
      </c>
      <c r="AF555" s="24" t="s">
        <v>136</v>
      </c>
      <c r="AG555" s="212">
        <v>44</v>
      </c>
      <c r="AH555" s="212">
        <v>90</v>
      </c>
      <c r="AI555" s="24">
        <v>353</v>
      </c>
      <c r="AJ555" s="24">
        <v>900</v>
      </c>
      <c r="AK555" s="24" t="s">
        <v>891</v>
      </c>
      <c r="AL555" s="24" t="s">
        <v>848</v>
      </c>
      <c r="AM555" s="24"/>
      <c r="AP555" s="198"/>
      <c r="AQ555" s="198"/>
      <c r="AR555" s="198"/>
      <c r="AS555" s="198"/>
    </row>
    <row r="556" s="158" customFormat="1" ht="106" customHeight="1" spans="1:45">
      <c r="A556" s="24" t="s">
        <v>933</v>
      </c>
      <c r="B556" s="23" t="s">
        <v>934</v>
      </c>
      <c r="C556" s="92">
        <v>10191110135</v>
      </c>
      <c r="D556" s="24" t="s">
        <v>1076</v>
      </c>
      <c r="E556" s="24" t="s">
        <v>1091</v>
      </c>
      <c r="F556" s="24" t="s">
        <v>149</v>
      </c>
      <c r="G556" s="46" t="s">
        <v>440</v>
      </c>
      <c r="H556" s="23">
        <v>2019</v>
      </c>
      <c r="I556" s="24" t="s">
        <v>617</v>
      </c>
      <c r="J556" s="27" t="s">
        <v>620</v>
      </c>
      <c r="K556" s="23">
        <v>13909125390</v>
      </c>
      <c r="L556" s="228">
        <v>5.4</v>
      </c>
      <c r="M556" s="228"/>
      <c r="N556" s="181"/>
      <c r="O556" s="181"/>
      <c r="P556" s="181"/>
      <c r="Q556" s="181"/>
      <c r="R556" s="228">
        <v>5.4</v>
      </c>
      <c r="S556" s="90"/>
      <c r="T556" s="90"/>
      <c r="U556" s="90"/>
      <c r="V556" s="90"/>
      <c r="W556" s="90"/>
      <c r="X556" s="90"/>
      <c r="Y556" s="90"/>
      <c r="Z556" s="90"/>
      <c r="AA556" s="24" t="s">
        <v>135</v>
      </c>
      <c r="AB556" s="24" t="s">
        <v>116</v>
      </c>
      <c r="AC556" s="24" t="s">
        <v>116</v>
      </c>
      <c r="AD556" s="24" t="s">
        <v>136</v>
      </c>
      <c r="AE556" s="24" t="s">
        <v>136</v>
      </c>
      <c r="AF556" s="24" t="s">
        <v>136</v>
      </c>
      <c r="AG556" s="30">
        <v>42</v>
      </c>
      <c r="AH556" s="30">
        <v>82</v>
      </c>
      <c r="AI556" s="24">
        <v>256</v>
      </c>
      <c r="AJ556" s="30">
        <v>813</v>
      </c>
      <c r="AK556" s="24" t="s">
        <v>877</v>
      </c>
      <c r="AL556" s="24" t="s">
        <v>877</v>
      </c>
      <c r="AM556" s="24"/>
      <c r="AP556" s="198"/>
      <c r="AQ556" s="198"/>
      <c r="AR556" s="198"/>
      <c r="AS556" s="198"/>
    </row>
    <row r="557" s="158" customFormat="1" ht="106" customHeight="1" spans="1:45">
      <c r="A557" s="24" t="s">
        <v>933</v>
      </c>
      <c r="B557" s="23" t="s">
        <v>934</v>
      </c>
      <c r="C557" s="92">
        <v>10191110136</v>
      </c>
      <c r="D557" s="24" t="s">
        <v>1076</v>
      </c>
      <c r="E557" s="24" t="s">
        <v>1092</v>
      </c>
      <c r="F557" s="24" t="s">
        <v>149</v>
      </c>
      <c r="G557" s="46" t="s">
        <v>440</v>
      </c>
      <c r="H557" s="23">
        <v>2019</v>
      </c>
      <c r="I557" s="24" t="s">
        <v>617</v>
      </c>
      <c r="J557" s="27" t="s">
        <v>620</v>
      </c>
      <c r="K557" s="23">
        <v>13909125390</v>
      </c>
      <c r="L557" s="228">
        <v>90</v>
      </c>
      <c r="M557" s="228"/>
      <c r="N557" s="181"/>
      <c r="O557" s="181"/>
      <c r="P557" s="181"/>
      <c r="Q557" s="181"/>
      <c r="R557" s="228">
        <v>90</v>
      </c>
      <c r="S557" s="90"/>
      <c r="T557" s="90"/>
      <c r="U557" s="90"/>
      <c r="V557" s="90"/>
      <c r="W557" s="90"/>
      <c r="X557" s="90"/>
      <c r="Y557" s="90"/>
      <c r="Z557" s="90"/>
      <c r="AA557" s="24" t="s">
        <v>135</v>
      </c>
      <c r="AB557" s="24" t="s">
        <v>116</v>
      </c>
      <c r="AC557" s="24" t="s">
        <v>116</v>
      </c>
      <c r="AD557" s="24" t="s">
        <v>136</v>
      </c>
      <c r="AE557" s="24" t="s">
        <v>136</v>
      </c>
      <c r="AF557" s="24" t="s">
        <v>136</v>
      </c>
      <c r="AG557" s="30">
        <v>42</v>
      </c>
      <c r="AH557" s="30">
        <v>82</v>
      </c>
      <c r="AI557" s="24">
        <v>256</v>
      </c>
      <c r="AJ557" s="30">
        <v>813</v>
      </c>
      <c r="AK557" s="24" t="s">
        <v>877</v>
      </c>
      <c r="AL557" s="24" t="s">
        <v>877</v>
      </c>
      <c r="AM557" s="24"/>
      <c r="AP557" s="198"/>
      <c r="AQ557" s="198"/>
      <c r="AR557" s="198"/>
      <c r="AS557" s="198"/>
    </row>
    <row r="558" s="158" customFormat="1" ht="106" customHeight="1" spans="1:45">
      <c r="A558" s="24" t="s">
        <v>933</v>
      </c>
      <c r="B558" s="23" t="s">
        <v>934</v>
      </c>
      <c r="C558" s="92">
        <v>10191110137</v>
      </c>
      <c r="D558" s="24" t="s">
        <v>1076</v>
      </c>
      <c r="E558" s="239" t="s">
        <v>1093</v>
      </c>
      <c r="F558" s="24" t="s">
        <v>149</v>
      </c>
      <c r="G558" s="24" t="s">
        <v>358</v>
      </c>
      <c r="H558" s="23">
        <v>2019</v>
      </c>
      <c r="I558" s="24" t="s">
        <v>617</v>
      </c>
      <c r="J558" s="27" t="s">
        <v>620</v>
      </c>
      <c r="K558" s="23">
        <v>13909125390</v>
      </c>
      <c r="L558" s="228">
        <v>10</v>
      </c>
      <c r="M558" s="228"/>
      <c r="N558" s="181"/>
      <c r="O558" s="181"/>
      <c r="P558" s="181"/>
      <c r="Q558" s="181"/>
      <c r="R558" s="228">
        <v>10</v>
      </c>
      <c r="S558" s="90"/>
      <c r="T558" s="90"/>
      <c r="U558" s="90"/>
      <c r="V558" s="90"/>
      <c r="W558" s="90"/>
      <c r="X558" s="90"/>
      <c r="Y558" s="90"/>
      <c r="Z558" s="90"/>
      <c r="AA558" s="24" t="s">
        <v>135</v>
      </c>
      <c r="AB558" s="24" t="s">
        <v>116</v>
      </c>
      <c r="AC558" s="24" t="s">
        <v>116</v>
      </c>
      <c r="AD558" s="24" t="s">
        <v>136</v>
      </c>
      <c r="AE558" s="24" t="s">
        <v>136</v>
      </c>
      <c r="AF558" s="24" t="s">
        <v>136</v>
      </c>
      <c r="AG558" s="30">
        <v>6</v>
      </c>
      <c r="AH558" s="30">
        <v>17</v>
      </c>
      <c r="AI558" s="30">
        <v>10</v>
      </c>
      <c r="AJ558" s="30">
        <v>25</v>
      </c>
      <c r="AK558" s="24" t="s">
        <v>877</v>
      </c>
      <c r="AL558" s="24" t="s">
        <v>877</v>
      </c>
      <c r="AM558" s="24"/>
      <c r="AP558" s="198"/>
      <c r="AQ558" s="198"/>
      <c r="AR558" s="198"/>
      <c r="AS558" s="198"/>
    </row>
    <row r="559" s="158" customFormat="1" ht="106" customHeight="1" spans="1:45">
      <c r="A559" s="24" t="s">
        <v>933</v>
      </c>
      <c r="B559" s="23" t="s">
        <v>934</v>
      </c>
      <c r="C559" s="92">
        <v>10191110138</v>
      </c>
      <c r="D559" s="24" t="s">
        <v>1076</v>
      </c>
      <c r="E559" s="24" t="s">
        <v>1094</v>
      </c>
      <c r="F559" s="24" t="s">
        <v>149</v>
      </c>
      <c r="G559" s="24" t="s">
        <v>412</v>
      </c>
      <c r="H559" s="24" t="s">
        <v>159</v>
      </c>
      <c r="I559" s="24" t="s">
        <v>617</v>
      </c>
      <c r="J559" s="27" t="s">
        <v>620</v>
      </c>
      <c r="K559" s="23">
        <v>13909125390</v>
      </c>
      <c r="L559" s="181">
        <v>3.21</v>
      </c>
      <c r="M559" s="181"/>
      <c r="N559" s="181"/>
      <c r="O559" s="181"/>
      <c r="P559" s="181"/>
      <c r="Q559" s="181"/>
      <c r="R559" s="181">
        <v>3.21</v>
      </c>
      <c r="S559" s="90"/>
      <c r="T559" s="90"/>
      <c r="U559" s="90"/>
      <c r="V559" s="90"/>
      <c r="W559" s="90"/>
      <c r="X559" s="90"/>
      <c r="Y559" s="90"/>
      <c r="Z559" s="90"/>
      <c r="AA559" s="24" t="s">
        <v>135</v>
      </c>
      <c r="AB559" s="24" t="s">
        <v>116</v>
      </c>
      <c r="AC559" s="24" t="s">
        <v>116</v>
      </c>
      <c r="AD559" s="24" t="s">
        <v>136</v>
      </c>
      <c r="AE559" s="24" t="s">
        <v>136</v>
      </c>
      <c r="AF559" s="24" t="s">
        <v>136</v>
      </c>
      <c r="AG559" s="24">
        <v>59</v>
      </c>
      <c r="AH559" s="24">
        <v>127</v>
      </c>
      <c r="AI559" s="24">
        <v>338</v>
      </c>
      <c r="AJ559" s="24">
        <v>997</v>
      </c>
      <c r="AK559" s="24" t="s">
        <v>877</v>
      </c>
      <c r="AL559" s="24" t="s">
        <v>877</v>
      </c>
      <c r="AM559" s="24"/>
      <c r="AP559" s="198"/>
      <c r="AQ559" s="198"/>
      <c r="AR559" s="198"/>
      <c r="AS559" s="198"/>
    </row>
    <row r="560" s="158" customFormat="1" ht="106" customHeight="1" spans="1:45">
      <c r="A560" s="24" t="s">
        <v>933</v>
      </c>
      <c r="B560" s="23" t="s">
        <v>934</v>
      </c>
      <c r="C560" s="92">
        <v>10191110139</v>
      </c>
      <c r="D560" s="24" t="s">
        <v>1076</v>
      </c>
      <c r="E560" s="24" t="s">
        <v>1095</v>
      </c>
      <c r="F560" s="24" t="s">
        <v>151</v>
      </c>
      <c r="G560" s="24" t="s">
        <v>272</v>
      </c>
      <c r="H560" s="23">
        <v>2019</v>
      </c>
      <c r="I560" s="24" t="s">
        <v>617</v>
      </c>
      <c r="J560" s="27" t="s">
        <v>620</v>
      </c>
      <c r="K560" s="23">
        <v>13909125390</v>
      </c>
      <c r="L560" s="181">
        <v>51</v>
      </c>
      <c r="M560" s="181"/>
      <c r="N560" s="181"/>
      <c r="O560" s="181"/>
      <c r="P560" s="181"/>
      <c r="Q560" s="181"/>
      <c r="R560" s="181">
        <v>51</v>
      </c>
      <c r="S560" s="90"/>
      <c r="T560" s="90"/>
      <c r="U560" s="90"/>
      <c r="V560" s="90"/>
      <c r="W560" s="90"/>
      <c r="X560" s="90"/>
      <c r="Y560" s="90"/>
      <c r="Z560" s="90"/>
      <c r="AA560" s="24" t="s">
        <v>135</v>
      </c>
      <c r="AB560" s="24" t="s">
        <v>116</v>
      </c>
      <c r="AC560" s="24" t="s">
        <v>116</v>
      </c>
      <c r="AD560" s="24" t="s">
        <v>116</v>
      </c>
      <c r="AE560" s="24" t="s">
        <v>116</v>
      </c>
      <c r="AF560" s="24" t="s">
        <v>136</v>
      </c>
      <c r="AG560" s="24">
        <v>35</v>
      </c>
      <c r="AH560" s="24">
        <v>80</v>
      </c>
      <c r="AI560" s="24">
        <v>141</v>
      </c>
      <c r="AJ560" s="24">
        <v>350</v>
      </c>
      <c r="AK560" s="24" t="s">
        <v>877</v>
      </c>
      <c r="AL560" s="24" t="s">
        <v>877</v>
      </c>
      <c r="AM560" s="24"/>
      <c r="AP560" s="198"/>
      <c r="AQ560" s="198"/>
      <c r="AR560" s="198"/>
      <c r="AS560" s="198"/>
    </row>
    <row r="561" s="158" customFormat="1" ht="106" customHeight="1" spans="1:45">
      <c r="A561" s="24" t="s">
        <v>933</v>
      </c>
      <c r="B561" s="23" t="s">
        <v>934</v>
      </c>
      <c r="C561" s="92">
        <v>10191110140</v>
      </c>
      <c r="D561" s="24" t="s">
        <v>1076</v>
      </c>
      <c r="E561" s="24" t="s">
        <v>1096</v>
      </c>
      <c r="F561" s="23" t="s">
        <v>153</v>
      </c>
      <c r="G561" s="24" t="s">
        <v>349</v>
      </c>
      <c r="H561" s="23">
        <v>2019</v>
      </c>
      <c r="I561" s="24" t="s">
        <v>617</v>
      </c>
      <c r="J561" s="27" t="s">
        <v>620</v>
      </c>
      <c r="K561" s="23">
        <v>13909125390</v>
      </c>
      <c r="L561" s="181">
        <v>25</v>
      </c>
      <c r="M561" s="181"/>
      <c r="N561" s="181"/>
      <c r="O561" s="181"/>
      <c r="P561" s="181"/>
      <c r="Q561" s="181"/>
      <c r="R561" s="181">
        <v>25</v>
      </c>
      <c r="S561" s="90"/>
      <c r="T561" s="90"/>
      <c r="U561" s="90"/>
      <c r="V561" s="90"/>
      <c r="W561" s="90"/>
      <c r="X561" s="90"/>
      <c r="Y561" s="90"/>
      <c r="Z561" s="90"/>
      <c r="AA561" s="24" t="s">
        <v>135</v>
      </c>
      <c r="AB561" s="24" t="s">
        <v>116</v>
      </c>
      <c r="AC561" s="24" t="s">
        <v>116</v>
      </c>
      <c r="AD561" s="24" t="s">
        <v>116</v>
      </c>
      <c r="AE561" s="24" t="s">
        <v>136</v>
      </c>
      <c r="AF561" s="24" t="s">
        <v>136</v>
      </c>
      <c r="AG561" s="24">
        <v>76</v>
      </c>
      <c r="AH561" s="24">
        <v>139</v>
      </c>
      <c r="AI561" s="24">
        <v>228</v>
      </c>
      <c r="AJ561" s="24">
        <v>674</v>
      </c>
      <c r="AK561" s="24" t="s">
        <v>1097</v>
      </c>
      <c r="AL561" s="24" t="s">
        <v>147</v>
      </c>
      <c r="AM561" s="24"/>
      <c r="AP561" s="198"/>
      <c r="AQ561" s="198"/>
      <c r="AR561" s="198"/>
      <c r="AS561" s="198"/>
    </row>
    <row r="562" s="158" customFormat="1" ht="106" customHeight="1" spans="1:45">
      <c r="A562" s="24" t="s">
        <v>933</v>
      </c>
      <c r="B562" s="23" t="s">
        <v>934</v>
      </c>
      <c r="C562" s="92">
        <v>10191110141</v>
      </c>
      <c r="D562" s="24" t="s">
        <v>1076</v>
      </c>
      <c r="E562" s="24" t="s">
        <v>1098</v>
      </c>
      <c r="F562" s="23" t="s">
        <v>153</v>
      </c>
      <c r="G562" s="25" t="s">
        <v>211</v>
      </c>
      <c r="H562" s="23">
        <v>2019</v>
      </c>
      <c r="I562" s="24" t="s">
        <v>617</v>
      </c>
      <c r="J562" s="27" t="s">
        <v>620</v>
      </c>
      <c r="K562" s="23">
        <v>13909125390</v>
      </c>
      <c r="L562" s="181">
        <v>6</v>
      </c>
      <c r="M562" s="181"/>
      <c r="N562" s="181"/>
      <c r="O562" s="181"/>
      <c r="P562" s="181"/>
      <c r="Q562" s="181"/>
      <c r="R562" s="181">
        <v>6</v>
      </c>
      <c r="S562" s="90"/>
      <c r="T562" s="90"/>
      <c r="U562" s="90"/>
      <c r="V562" s="90"/>
      <c r="W562" s="90"/>
      <c r="X562" s="90"/>
      <c r="Y562" s="90"/>
      <c r="Z562" s="90"/>
      <c r="AA562" s="24" t="s">
        <v>135</v>
      </c>
      <c r="AB562" s="24" t="s">
        <v>116</v>
      </c>
      <c r="AC562" s="24" t="s">
        <v>116</v>
      </c>
      <c r="AD562" s="24" t="s">
        <v>116</v>
      </c>
      <c r="AE562" s="24" t="s">
        <v>136</v>
      </c>
      <c r="AF562" s="24" t="s">
        <v>136</v>
      </c>
      <c r="AG562" s="24">
        <v>67</v>
      </c>
      <c r="AH562" s="24">
        <v>121</v>
      </c>
      <c r="AI562" s="92">
        <v>258</v>
      </c>
      <c r="AJ562" s="92">
        <v>675</v>
      </c>
      <c r="AK562" s="24" t="s">
        <v>1097</v>
      </c>
      <c r="AL562" s="24" t="s">
        <v>147</v>
      </c>
      <c r="AM562" s="24"/>
      <c r="AP562" s="198"/>
      <c r="AQ562" s="198"/>
      <c r="AR562" s="198"/>
      <c r="AS562" s="198"/>
    </row>
    <row r="563" s="158" customFormat="1" ht="106" customHeight="1" spans="1:45">
      <c r="A563" s="24" t="s">
        <v>933</v>
      </c>
      <c r="B563" s="23" t="s">
        <v>934</v>
      </c>
      <c r="C563" s="92">
        <v>10191110142</v>
      </c>
      <c r="D563" s="24" t="s">
        <v>1076</v>
      </c>
      <c r="E563" s="24" t="s">
        <v>1099</v>
      </c>
      <c r="F563" s="23" t="s">
        <v>153</v>
      </c>
      <c r="G563" s="24" t="s">
        <v>646</v>
      </c>
      <c r="H563" s="24" t="s">
        <v>159</v>
      </c>
      <c r="I563" s="24" t="s">
        <v>617</v>
      </c>
      <c r="J563" s="27" t="s">
        <v>620</v>
      </c>
      <c r="K563" s="23">
        <v>13909125390</v>
      </c>
      <c r="L563" s="181">
        <v>9.4</v>
      </c>
      <c r="M563" s="181"/>
      <c r="N563" s="181"/>
      <c r="O563" s="181"/>
      <c r="P563" s="181"/>
      <c r="Q563" s="181"/>
      <c r="R563" s="181">
        <v>9.4</v>
      </c>
      <c r="S563" s="90"/>
      <c r="T563" s="90"/>
      <c r="U563" s="90"/>
      <c r="V563" s="90"/>
      <c r="W563" s="90"/>
      <c r="X563" s="90"/>
      <c r="Y563" s="90"/>
      <c r="Z563" s="90"/>
      <c r="AA563" s="24" t="s">
        <v>135</v>
      </c>
      <c r="AB563" s="24" t="s">
        <v>116</v>
      </c>
      <c r="AC563" s="24" t="s">
        <v>116</v>
      </c>
      <c r="AD563" s="24" t="s">
        <v>116</v>
      </c>
      <c r="AE563" s="24" t="s">
        <v>136</v>
      </c>
      <c r="AF563" s="24" t="s">
        <v>136</v>
      </c>
      <c r="AG563" s="24">
        <v>122</v>
      </c>
      <c r="AH563" s="24">
        <v>280</v>
      </c>
      <c r="AI563" s="24">
        <v>481</v>
      </c>
      <c r="AJ563" s="24">
        <v>1400</v>
      </c>
      <c r="AK563" s="24" t="s">
        <v>1097</v>
      </c>
      <c r="AL563" s="24" t="s">
        <v>147</v>
      </c>
      <c r="AM563" s="24"/>
      <c r="AP563" s="198"/>
      <c r="AQ563" s="198"/>
      <c r="AR563" s="198"/>
      <c r="AS563" s="198"/>
    </row>
    <row r="564" s="158" customFormat="1" ht="106" customHeight="1" spans="1:45">
      <c r="A564" s="24" t="s">
        <v>933</v>
      </c>
      <c r="B564" s="23" t="s">
        <v>934</v>
      </c>
      <c r="C564" s="92">
        <v>10191110143</v>
      </c>
      <c r="D564" s="24" t="s">
        <v>1076</v>
      </c>
      <c r="E564" s="24" t="s">
        <v>1100</v>
      </c>
      <c r="F564" s="23" t="s">
        <v>153</v>
      </c>
      <c r="G564" s="24" t="s">
        <v>351</v>
      </c>
      <c r="H564" s="23">
        <v>2019</v>
      </c>
      <c r="I564" s="24" t="s">
        <v>617</v>
      </c>
      <c r="J564" s="27" t="s">
        <v>620</v>
      </c>
      <c r="K564" s="23">
        <v>13909125390</v>
      </c>
      <c r="L564" s="181">
        <v>35</v>
      </c>
      <c r="M564" s="181"/>
      <c r="N564" s="181"/>
      <c r="O564" s="181"/>
      <c r="P564" s="181"/>
      <c r="Q564" s="181"/>
      <c r="R564" s="181">
        <v>35</v>
      </c>
      <c r="S564" s="90"/>
      <c r="T564" s="90"/>
      <c r="U564" s="90"/>
      <c r="V564" s="90"/>
      <c r="W564" s="90"/>
      <c r="X564" s="90"/>
      <c r="Y564" s="90"/>
      <c r="Z564" s="90"/>
      <c r="AA564" s="24" t="s">
        <v>135</v>
      </c>
      <c r="AB564" s="24" t="s">
        <v>116</v>
      </c>
      <c r="AC564" s="24" t="s">
        <v>116</v>
      </c>
      <c r="AD564" s="24" t="s">
        <v>116</v>
      </c>
      <c r="AE564" s="24" t="s">
        <v>136</v>
      </c>
      <c r="AF564" s="24" t="s">
        <v>136</v>
      </c>
      <c r="AG564" s="24">
        <v>50</v>
      </c>
      <c r="AH564" s="24">
        <v>88</v>
      </c>
      <c r="AI564" s="23">
        <v>154</v>
      </c>
      <c r="AJ564" s="24">
        <v>497</v>
      </c>
      <c r="AK564" s="24" t="s">
        <v>1097</v>
      </c>
      <c r="AL564" s="24" t="s">
        <v>147</v>
      </c>
      <c r="AM564" s="24"/>
      <c r="AP564" s="198"/>
      <c r="AQ564" s="198"/>
      <c r="AR564" s="198"/>
      <c r="AS564" s="198"/>
    </row>
    <row r="565" s="158" customFormat="1" ht="106" customHeight="1" spans="1:45">
      <c r="A565" s="24" t="s">
        <v>933</v>
      </c>
      <c r="B565" s="23" t="s">
        <v>934</v>
      </c>
      <c r="C565" s="92">
        <v>10191110144</v>
      </c>
      <c r="D565" s="24" t="s">
        <v>1076</v>
      </c>
      <c r="E565" s="24" t="s">
        <v>1101</v>
      </c>
      <c r="F565" s="23" t="s">
        <v>153</v>
      </c>
      <c r="G565" s="24" t="s">
        <v>258</v>
      </c>
      <c r="H565" s="23">
        <v>2019</v>
      </c>
      <c r="I565" s="24" t="s">
        <v>617</v>
      </c>
      <c r="J565" s="27" t="s">
        <v>620</v>
      </c>
      <c r="K565" s="23">
        <v>13909125390</v>
      </c>
      <c r="L565" s="181">
        <v>11.44</v>
      </c>
      <c r="M565" s="181"/>
      <c r="N565" s="181"/>
      <c r="O565" s="181"/>
      <c r="P565" s="181"/>
      <c r="Q565" s="181"/>
      <c r="R565" s="181">
        <v>11.44</v>
      </c>
      <c r="S565" s="90"/>
      <c r="T565" s="90"/>
      <c r="U565" s="90"/>
      <c r="V565" s="90"/>
      <c r="W565" s="90"/>
      <c r="X565" s="90"/>
      <c r="Y565" s="90"/>
      <c r="Z565" s="90"/>
      <c r="AA565" s="24" t="s">
        <v>135</v>
      </c>
      <c r="AB565" s="24" t="s">
        <v>116</v>
      </c>
      <c r="AC565" s="24" t="s">
        <v>116</v>
      </c>
      <c r="AD565" s="24" t="s">
        <v>116</v>
      </c>
      <c r="AE565" s="24" t="s">
        <v>136</v>
      </c>
      <c r="AF565" s="24" t="s">
        <v>136</v>
      </c>
      <c r="AG565" s="24">
        <v>44</v>
      </c>
      <c r="AH565" s="24">
        <v>116</v>
      </c>
      <c r="AI565" s="24">
        <v>130</v>
      </c>
      <c r="AJ565" s="24">
        <v>384</v>
      </c>
      <c r="AK565" s="24" t="s">
        <v>1097</v>
      </c>
      <c r="AL565" s="24" t="s">
        <v>147</v>
      </c>
      <c r="AM565" s="24"/>
      <c r="AP565" s="198"/>
      <c r="AQ565" s="198"/>
      <c r="AR565" s="198"/>
      <c r="AS565" s="198"/>
    </row>
    <row r="566" s="158" customFormat="1" ht="106" customHeight="1" spans="1:45">
      <c r="A566" s="24" t="s">
        <v>933</v>
      </c>
      <c r="B566" s="23" t="s">
        <v>934</v>
      </c>
      <c r="C566" s="92">
        <v>10191110145</v>
      </c>
      <c r="D566" s="24" t="s">
        <v>1076</v>
      </c>
      <c r="E566" s="24" t="s">
        <v>1102</v>
      </c>
      <c r="F566" s="23" t="s">
        <v>153</v>
      </c>
      <c r="G566" s="24" t="s">
        <v>258</v>
      </c>
      <c r="H566" s="23">
        <v>2019</v>
      </c>
      <c r="I566" s="24" t="s">
        <v>617</v>
      </c>
      <c r="J566" s="27" t="s">
        <v>620</v>
      </c>
      <c r="K566" s="23">
        <v>13909125390</v>
      </c>
      <c r="L566" s="181">
        <v>3.76</v>
      </c>
      <c r="M566" s="181"/>
      <c r="N566" s="181"/>
      <c r="O566" s="181"/>
      <c r="P566" s="181"/>
      <c r="Q566" s="181"/>
      <c r="R566" s="181">
        <v>3.76</v>
      </c>
      <c r="S566" s="90"/>
      <c r="T566" s="90"/>
      <c r="U566" s="90"/>
      <c r="V566" s="90"/>
      <c r="W566" s="90"/>
      <c r="X566" s="90"/>
      <c r="Y566" s="90"/>
      <c r="Z566" s="90"/>
      <c r="AA566" s="24" t="s">
        <v>135</v>
      </c>
      <c r="AB566" s="24" t="s">
        <v>116</v>
      </c>
      <c r="AC566" s="24" t="s">
        <v>116</v>
      </c>
      <c r="AD566" s="24" t="s">
        <v>116</v>
      </c>
      <c r="AE566" s="24" t="s">
        <v>136</v>
      </c>
      <c r="AF566" s="24" t="s">
        <v>136</v>
      </c>
      <c r="AG566" s="24">
        <v>55</v>
      </c>
      <c r="AH566" s="24">
        <v>135</v>
      </c>
      <c r="AI566" s="24">
        <v>143</v>
      </c>
      <c r="AJ566" s="24">
        <v>413</v>
      </c>
      <c r="AK566" s="24" t="s">
        <v>1097</v>
      </c>
      <c r="AL566" s="24" t="s">
        <v>147</v>
      </c>
      <c r="AM566" s="24"/>
      <c r="AP566" s="198"/>
      <c r="AQ566" s="198"/>
      <c r="AR566" s="198"/>
      <c r="AS566" s="198"/>
    </row>
    <row r="567" s="158" customFormat="1" ht="106" customHeight="1" spans="1:45">
      <c r="A567" s="24" t="s">
        <v>933</v>
      </c>
      <c r="B567" s="23" t="s">
        <v>934</v>
      </c>
      <c r="C567" s="92">
        <v>10191110146</v>
      </c>
      <c r="D567" s="24" t="s">
        <v>1076</v>
      </c>
      <c r="E567" s="24" t="s">
        <v>1103</v>
      </c>
      <c r="F567" s="23" t="s">
        <v>153</v>
      </c>
      <c r="G567" s="24" t="s">
        <v>659</v>
      </c>
      <c r="H567" s="23">
        <v>2019</v>
      </c>
      <c r="I567" s="24" t="s">
        <v>617</v>
      </c>
      <c r="J567" s="27" t="s">
        <v>620</v>
      </c>
      <c r="K567" s="23">
        <v>13909125390</v>
      </c>
      <c r="L567" s="181">
        <v>5.3</v>
      </c>
      <c r="M567" s="181"/>
      <c r="N567" s="181"/>
      <c r="O567" s="181"/>
      <c r="P567" s="181"/>
      <c r="Q567" s="181"/>
      <c r="R567" s="181">
        <v>5.3</v>
      </c>
      <c r="S567" s="90"/>
      <c r="T567" s="90"/>
      <c r="U567" s="90"/>
      <c r="V567" s="90"/>
      <c r="W567" s="90"/>
      <c r="X567" s="90"/>
      <c r="Y567" s="90"/>
      <c r="Z567" s="90"/>
      <c r="AA567" s="24" t="s">
        <v>135</v>
      </c>
      <c r="AB567" s="24" t="s">
        <v>116</v>
      </c>
      <c r="AC567" s="24" t="s">
        <v>116</v>
      </c>
      <c r="AD567" s="24" t="s">
        <v>116</v>
      </c>
      <c r="AE567" s="24" t="s">
        <v>136</v>
      </c>
      <c r="AF567" s="24" t="s">
        <v>136</v>
      </c>
      <c r="AG567" s="24">
        <v>55</v>
      </c>
      <c r="AH567" s="24">
        <v>108</v>
      </c>
      <c r="AI567" s="24">
        <v>157</v>
      </c>
      <c r="AJ567" s="24">
        <v>377</v>
      </c>
      <c r="AK567" s="24" t="s">
        <v>1097</v>
      </c>
      <c r="AL567" s="24" t="s">
        <v>147</v>
      </c>
      <c r="AM567" s="24"/>
      <c r="AP567" s="198"/>
      <c r="AQ567" s="198"/>
      <c r="AR567" s="198"/>
      <c r="AS567" s="198"/>
    </row>
    <row r="568" s="158" customFormat="1" ht="106" customHeight="1" spans="1:45">
      <c r="A568" s="24" t="s">
        <v>933</v>
      </c>
      <c r="B568" s="23" t="s">
        <v>934</v>
      </c>
      <c r="C568" s="92">
        <v>10191110147</v>
      </c>
      <c r="D568" s="24" t="s">
        <v>1076</v>
      </c>
      <c r="E568" s="24" t="s">
        <v>1104</v>
      </c>
      <c r="F568" s="23" t="s">
        <v>153</v>
      </c>
      <c r="G568" s="24" t="s">
        <v>659</v>
      </c>
      <c r="H568" s="23">
        <v>2019</v>
      </c>
      <c r="I568" s="24" t="s">
        <v>617</v>
      </c>
      <c r="J568" s="27" t="s">
        <v>620</v>
      </c>
      <c r="K568" s="23">
        <v>13909125390</v>
      </c>
      <c r="L568" s="181">
        <v>6</v>
      </c>
      <c r="M568" s="181"/>
      <c r="N568" s="181"/>
      <c r="O568" s="181"/>
      <c r="P568" s="181"/>
      <c r="Q568" s="181"/>
      <c r="R568" s="181">
        <v>6</v>
      </c>
      <c r="S568" s="90"/>
      <c r="T568" s="90"/>
      <c r="U568" s="90"/>
      <c r="V568" s="90"/>
      <c r="W568" s="90"/>
      <c r="X568" s="90"/>
      <c r="Y568" s="90"/>
      <c r="Z568" s="90"/>
      <c r="AA568" s="24" t="s">
        <v>135</v>
      </c>
      <c r="AB568" s="24" t="s">
        <v>116</v>
      </c>
      <c r="AC568" s="24" t="s">
        <v>116</v>
      </c>
      <c r="AD568" s="24" t="s">
        <v>116</v>
      </c>
      <c r="AE568" s="24" t="s">
        <v>136</v>
      </c>
      <c r="AF568" s="24" t="s">
        <v>136</v>
      </c>
      <c r="AG568" s="24">
        <v>55</v>
      </c>
      <c r="AH568" s="24">
        <v>108</v>
      </c>
      <c r="AI568" s="24">
        <v>157</v>
      </c>
      <c r="AJ568" s="24">
        <v>377</v>
      </c>
      <c r="AK568" s="24" t="s">
        <v>1097</v>
      </c>
      <c r="AL568" s="24" t="s">
        <v>147</v>
      </c>
      <c r="AM568" s="24"/>
      <c r="AP568" s="198"/>
      <c r="AQ568" s="198"/>
      <c r="AR568" s="198"/>
      <c r="AS568" s="198"/>
    </row>
    <row r="569" s="158" customFormat="1" ht="106" customHeight="1" spans="1:45">
      <c r="A569" s="24" t="s">
        <v>933</v>
      </c>
      <c r="B569" s="23" t="s">
        <v>934</v>
      </c>
      <c r="C569" s="92">
        <v>10191110148</v>
      </c>
      <c r="D569" s="24" t="s">
        <v>1076</v>
      </c>
      <c r="E569" s="27" t="s">
        <v>1105</v>
      </c>
      <c r="F569" s="23" t="s">
        <v>153</v>
      </c>
      <c r="G569" s="24" t="s">
        <v>214</v>
      </c>
      <c r="H569" s="23">
        <v>2019</v>
      </c>
      <c r="I569" s="27" t="s">
        <v>617</v>
      </c>
      <c r="J569" s="27" t="s">
        <v>620</v>
      </c>
      <c r="K569" s="23">
        <v>13909125390</v>
      </c>
      <c r="L569" s="181">
        <v>15</v>
      </c>
      <c r="M569" s="181"/>
      <c r="N569" s="181"/>
      <c r="O569" s="181"/>
      <c r="P569" s="181"/>
      <c r="Q569" s="181"/>
      <c r="R569" s="181">
        <v>15</v>
      </c>
      <c r="S569" s="90"/>
      <c r="T569" s="90"/>
      <c r="U569" s="90"/>
      <c r="V569" s="90"/>
      <c r="W569" s="90"/>
      <c r="X569" s="90"/>
      <c r="Y569" s="90"/>
      <c r="Z569" s="90"/>
      <c r="AA569" s="24" t="s">
        <v>135</v>
      </c>
      <c r="AB569" s="24" t="s">
        <v>116</v>
      </c>
      <c r="AC569" s="24" t="s">
        <v>116</v>
      </c>
      <c r="AD569" s="24" t="s">
        <v>116</v>
      </c>
      <c r="AE569" s="24" t="s">
        <v>136</v>
      </c>
      <c r="AF569" s="24" t="s">
        <v>136</v>
      </c>
      <c r="AG569" s="24">
        <v>48</v>
      </c>
      <c r="AH569" s="24">
        <v>104</v>
      </c>
      <c r="AI569" s="24">
        <v>191</v>
      </c>
      <c r="AJ569" s="24">
        <v>520</v>
      </c>
      <c r="AK569" s="24" t="s">
        <v>1097</v>
      </c>
      <c r="AL569" s="24" t="s">
        <v>147</v>
      </c>
      <c r="AM569" s="24"/>
      <c r="AP569" s="198"/>
      <c r="AQ569" s="198"/>
      <c r="AR569" s="198"/>
      <c r="AS569" s="198"/>
    </row>
    <row r="570" s="158" customFormat="1" ht="106" customHeight="1" spans="1:45">
      <c r="A570" s="24" t="s">
        <v>933</v>
      </c>
      <c r="B570" s="23" t="s">
        <v>934</v>
      </c>
      <c r="C570" s="92">
        <v>10191110149</v>
      </c>
      <c r="D570" s="24" t="s">
        <v>1076</v>
      </c>
      <c r="E570" s="24" t="s">
        <v>1106</v>
      </c>
      <c r="F570" s="23" t="s">
        <v>153</v>
      </c>
      <c r="G570" s="24" t="s">
        <v>354</v>
      </c>
      <c r="H570" s="23">
        <v>2019</v>
      </c>
      <c r="I570" s="24" t="s">
        <v>617</v>
      </c>
      <c r="J570" s="27" t="s">
        <v>620</v>
      </c>
      <c r="K570" s="23">
        <v>13909125390</v>
      </c>
      <c r="L570" s="181">
        <v>15</v>
      </c>
      <c r="M570" s="181"/>
      <c r="N570" s="181"/>
      <c r="O570" s="181"/>
      <c r="P570" s="181"/>
      <c r="Q570" s="181"/>
      <c r="R570" s="181">
        <v>15</v>
      </c>
      <c r="S570" s="90"/>
      <c r="T570" s="90"/>
      <c r="U570" s="90"/>
      <c r="V570" s="90"/>
      <c r="W570" s="90"/>
      <c r="X570" s="90"/>
      <c r="Y570" s="90"/>
      <c r="Z570" s="90"/>
      <c r="AA570" s="24" t="s">
        <v>135</v>
      </c>
      <c r="AB570" s="24" t="s">
        <v>116</v>
      </c>
      <c r="AC570" s="24" t="s">
        <v>116</v>
      </c>
      <c r="AD570" s="24" t="s">
        <v>116</v>
      </c>
      <c r="AE570" s="24" t="s">
        <v>136</v>
      </c>
      <c r="AF570" s="24" t="s">
        <v>136</v>
      </c>
      <c r="AG570" s="24">
        <v>86</v>
      </c>
      <c r="AH570" s="24">
        <v>199</v>
      </c>
      <c r="AI570" s="24">
        <v>304</v>
      </c>
      <c r="AJ570" s="24">
        <v>837</v>
      </c>
      <c r="AK570" s="24" t="s">
        <v>1097</v>
      </c>
      <c r="AL570" s="24" t="s">
        <v>147</v>
      </c>
      <c r="AM570" s="24"/>
      <c r="AP570" s="198"/>
      <c r="AQ570" s="198"/>
      <c r="AR570" s="198"/>
      <c r="AS570" s="198"/>
    </row>
    <row r="571" s="158" customFormat="1" ht="106" customHeight="1" spans="1:45">
      <c r="A571" s="24" t="s">
        <v>933</v>
      </c>
      <c r="B571" s="23" t="s">
        <v>934</v>
      </c>
      <c r="C571" s="92">
        <v>10191110150</v>
      </c>
      <c r="D571" s="24" t="s">
        <v>1076</v>
      </c>
      <c r="E571" s="24" t="s">
        <v>1107</v>
      </c>
      <c r="F571" s="23" t="s">
        <v>153</v>
      </c>
      <c r="G571" s="24" t="s">
        <v>249</v>
      </c>
      <c r="H571" s="23">
        <v>2019</v>
      </c>
      <c r="I571" s="24" t="s">
        <v>617</v>
      </c>
      <c r="J571" s="27" t="s">
        <v>620</v>
      </c>
      <c r="K571" s="23">
        <v>13909125390</v>
      </c>
      <c r="L571" s="181">
        <v>35</v>
      </c>
      <c r="M571" s="181"/>
      <c r="N571" s="181"/>
      <c r="O571" s="181"/>
      <c r="P571" s="181"/>
      <c r="Q571" s="181"/>
      <c r="R571" s="181">
        <v>35</v>
      </c>
      <c r="S571" s="90"/>
      <c r="T571" s="90"/>
      <c r="U571" s="90"/>
      <c r="V571" s="90"/>
      <c r="W571" s="90"/>
      <c r="X571" s="90"/>
      <c r="Y571" s="90"/>
      <c r="Z571" s="90"/>
      <c r="AA571" s="24" t="s">
        <v>135</v>
      </c>
      <c r="AB571" s="24" t="s">
        <v>116</v>
      </c>
      <c r="AC571" s="24" t="s">
        <v>116</v>
      </c>
      <c r="AD571" s="24" t="s">
        <v>116</v>
      </c>
      <c r="AE571" s="24" t="s">
        <v>136</v>
      </c>
      <c r="AF571" s="24" t="s">
        <v>136</v>
      </c>
      <c r="AG571" s="24">
        <v>25</v>
      </c>
      <c r="AH571" s="24">
        <v>53</v>
      </c>
      <c r="AI571" s="24">
        <v>126</v>
      </c>
      <c r="AJ571" s="24">
        <v>321</v>
      </c>
      <c r="AK571" s="24" t="s">
        <v>1097</v>
      </c>
      <c r="AL571" s="24" t="s">
        <v>147</v>
      </c>
      <c r="AM571" s="24"/>
      <c r="AP571" s="198"/>
      <c r="AQ571" s="198"/>
      <c r="AR571" s="198"/>
      <c r="AS571" s="198"/>
    </row>
    <row r="572" s="158" customFormat="1" ht="106" customHeight="1" spans="1:45">
      <c r="A572" s="24" t="s">
        <v>933</v>
      </c>
      <c r="B572" s="23" t="s">
        <v>934</v>
      </c>
      <c r="C572" s="92">
        <v>10191110151</v>
      </c>
      <c r="D572" s="24" t="s">
        <v>1076</v>
      </c>
      <c r="E572" s="24" t="s">
        <v>1108</v>
      </c>
      <c r="F572" s="23" t="s">
        <v>153</v>
      </c>
      <c r="G572" s="24" t="s">
        <v>1109</v>
      </c>
      <c r="H572" s="23">
        <v>2019</v>
      </c>
      <c r="I572" s="24" t="s">
        <v>617</v>
      </c>
      <c r="J572" s="27" t="s">
        <v>620</v>
      </c>
      <c r="K572" s="23">
        <v>13909125390</v>
      </c>
      <c r="L572" s="181">
        <v>50</v>
      </c>
      <c r="M572" s="181"/>
      <c r="N572" s="181"/>
      <c r="O572" s="181"/>
      <c r="P572" s="181"/>
      <c r="Q572" s="181"/>
      <c r="R572" s="181">
        <v>50</v>
      </c>
      <c r="S572" s="90"/>
      <c r="T572" s="90"/>
      <c r="U572" s="90"/>
      <c r="V572" s="90"/>
      <c r="W572" s="90"/>
      <c r="X572" s="90"/>
      <c r="Y572" s="90"/>
      <c r="Z572" s="90"/>
      <c r="AA572" s="24" t="s">
        <v>135</v>
      </c>
      <c r="AB572" s="24" t="s">
        <v>116</v>
      </c>
      <c r="AC572" s="24" t="s">
        <v>116</v>
      </c>
      <c r="AD572" s="24" t="s">
        <v>116</v>
      </c>
      <c r="AE572" s="24" t="s">
        <v>136</v>
      </c>
      <c r="AF572" s="24" t="s">
        <v>136</v>
      </c>
      <c r="AG572" s="24">
        <v>86</v>
      </c>
      <c r="AH572" s="24">
        <v>171</v>
      </c>
      <c r="AI572" s="24">
        <v>335</v>
      </c>
      <c r="AJ572" s="24">
        <v>861</v>
      </c>
      <c r="AK572" s="24" t="s">
        <v>1097</v>
      </c>
      <c r="AL572" s="24" t="s">
        <v>147</v>
      </c>
      <c r="AM572" s="24"/>
      <c r="AP572" s="198"/>
      <c r="AQ572" s="198"/>
      <c r="AR572" s="198"/>
      <c r="AS572" s="198"/>
    </row>
    <row r="573" s="158" customFormat="1" ht="106" customHeight="1" spans="1:45">
      <c r="A573" s="24" t="s">
        <v>933</v>
      </c>
      <c r="B573" s="23" t="s">
        <v>934</v>
      </c>
      <c r="C573" s="92">
        <v>10191110152</v>
      </c>
      <c r="D573" s="24" t="s">
        <v>1076</v>
      </c>
      <c r="E573" s="24" t="s">
        <v>1110</v>
      </c>
      <c r="F573" s="23" t="s">
        <v>153</v>
      </c>
      <c r="G573" s="24" t="s">
        <v>261</v>
      </c>
      <c r="H573" s="23">
        <v>2019</v>
      </c>
      <c r="I573" s="24" t="s">
        <v>617</v>
      </c>
      <c r="J573" s="27" t="s">
        <v>620</v>
      </c>
      <c r="K573" s="23">
        <v>13909125390</v>
      </c>
      <c r="L573" s="181">
        <v>50</v>
      </c>
      <c r="M573" s="181"/>
      <c r="N573" s="181"/>
      <c r="O573" s="181"/>
      <c r="P573" s="181"/>
      <c r="Q573" s="181"/>
      <c r="R573" s="181">
        <v>50</v>
      </c>
      <c r="S573" s="90"/>
      <c r="T573" s="90"/>
      <c r="U573" s="90"/>
      <c r="V573" s="90"/>
      <c r="W573" s="90"/>
      <c r="X573" s="90"/>
      <c r="Y573" s="90"/>
      <c r="Z573" s="90"/>
      <c r="AA573" s="24" t="s">
        <v>135</v>
      </c>
      <c r="AB573" s="24" t="s">
        <v>116</v>
      </c>
      <c r="AC573" s="24" t="s">
        <v>116</v>
      </c>
      <c r="AD573" s="24" t="s">
        <v>116</v>
      </c>
      <c r="AE573" s="24" t="s">
        <v>136</v>
      </c>
      <c r="AF573" s="24" t="s">
        <v>136</v>
      </c>
      <c r="AG573" s="24">
        <v>39</v>
      </c>
      <c r="AH573" s="24">
        <v>71</v>
      </c>
      <c r="AI573" s="24">
        <v>176</v>
      </c>
      <c r="AJ573" s="24">
        <v>500</v>
      </c>
      <c r="AK573" s="24" t="s">
        <v>1097</v>
      </c>
      <c r="AL573" s="24" t="s">
        <v>147</v>
      </c>
      <c r="AM573" s="24"/>
      <c r="AP573" s="198"/>
      <c r="AQ573" s="198"/>
      <c r="AR573" s="198"/>
      <c r="AS573" s="198"/>
    </row>
    <row r="574" s="158" customFormat="1" ht="106" customHeight="1" spans="1:45">
      <c r="A574" s="24" t="s">
        <v>933</v>
      </c>
      <c r="B574" s="23" t="s">
        <v>934</v>
      </c>
      <c r="C574" s="92">
        <v>10191110153</v>
      </c>
      <c r="D574" s="24" t="s">
        <v>1076</v>
      </c>
      <c r="E574" s="24" t="s">
        <v>1111</v>
      </c>
      <c r="F574" s="23" t="s">
        <v>153</v>
      </c>
      <c r="G574" s="24" t="s">
        <v>258</v>
      </c>
      <c r="H574" s="23">
        <v>2019</v>
      </c>
      <c r="I574" s="24" t="s">
        <v>617</v>
      </c>
      <c r="J574" s="27" t="s">
        <v>620</v>
      </c>
      <c r="K574" s="23">
        <v>13909125390</v>
      </c>
      <c r="L574" s="181">
        <v>143</v>
      </c>
      <c r="M574" s="181">
        <v>35</v>
      </c>
      <c r="N574" s="181"/>
      <c r="O574" s="181"/>
      <c r="P574" s="181">
        <v>35</v>
      </c>
      <c r="Q574" s="181"/>
      <c r="R574" s="181">
        <v>108</v>
      </c>
      <c r="S574" s="90"/>
      <c r="T574" s="90"/>
      <c r="U574" s="90"/>
      <c r="V574" s="90"/>
      <c r="W574" s="90"/>
      <c r="X574" s="90"/>
      <c r="Y574" s="90"/>
      <c r="Z574" s="90"/>
      <c r="AA574" s="24" t="s">
        <v>135</v>
      </c>
      <c r="AB574" s="24" t="s">
        <v>116</v>
      </c>
      <c r="AC574" s="24" t="s">
        <v>116</v>
      </c>
      <c r="AD574" s="24" t="s">
        <v>116</v>
      </c>
      <c r="AE574" s="24" t="s">
        <v>136</v>
      </c>
      <c r="AF574" s="24" t="s">
        <v>136</v>
      </c>
      <c r="AG574" s="24">
        <v>154</v>
      </c>
      <c r="AH574" s="24">
        <v>383</v>
      </c>
      <c r="AI574" s="24">
        <v>447</v>
      </c>
      <c r="AJ574" s="24">
        <v>1312</v>
      </c>
      <c r="AK574" s="24" t="s">
        <v>1097</v>
      </c>
      <c r="AL574" s="24" t="s">
        <v>147</v>
      </c>
      <c r="AM574" s="24"/>
      <c r="AP574" s="198"/>
      <c r="AQ574" s="198"/>
      <c r="AR574" s="198"/>
      <c r="AS574" s="198"/>
    </row>
    <row r="575" s="158" customFormat="1" ht="106" customHeight="1" spans="1:45">
      <c r="A575" s="24" t="s">
        <v>933</v>
      </c>
      <c r="B575" s="23" t="s">
        <v>934</v>
      </c>
      <c r="C575" s="92">
        <v>10191110154</v>
      </c>
      <c r="D575" s="24" t="s">
        <v>1076</v>
      </c>
      <c r="E575" s="24" t="s">
        <v>1112</v>
      </c>
      <c r="F575" s="24" t="s">
        <v>155</v>
      </c>
      <c r="G575" s="24" t="s">
        <v>232</v>
      </c>
      <c r="H575" s="24" t="s">
        <v>159</v>
      </c>
      <c r="I575" s="24" t="s">
        <v>617</v>
      </c>
      <c r="J575" s="27" t="s">
        <v>620</v>
      </c>
      <c r="K575" s="23">
        <v>13909125390</v>
      </c>
      <c r="L575" s="181">
        <v>16</v>
      </c>
      <c r="M575" s="181"/>
      <c r="N575" s="181"/>
      <c r="O575" s="181"/>
      <c r="P575" s="181"/>
      <c r="Q575" s="181"/>
      <c r="R575" s="181">
        <v>16</v>
      </c>
      <c r="S575" s="90"/>
      <c r="T575" s="90"/>
      <c r="U575" s="90"/>
      <c r="V575" s="90"/>
      <c r="W575" s="90"/>
      <c r="X575" s="90"/>
      <c r="Y575" s="90"/>
      <c r="Z575" s="90"/>
      <c r="AA575" s="24" t="s">
        <v>135</v>
      </c>
      <c r="AB575" s="24" t="s">
        <v>116</v>
      </c>
      <c r="AC575" s="24" t="s">
        <v>116</v>
      </c>
      <c r="AD575" s="24" t="s">
        <v>136</v>
      </c>
      <c r="AE575" s="24" t="s">
        <v>136</v>
      </c>
      <c r="AF575" s="24" t="s">
        <v>136</v>
      </c>
      <c r="AG575" s="191">
        <v>41</v>
      </c>
      <c r="AH575" s="191">
        <v>69</v>
      </c>
      <c r="AI575" s="24">
        <v>144</v>
      </c>
      <c r="AJ575" s="24">
        <v>363</v>
      </c>
      <c r="AK575" s="24" t="s">
        <v>877</v>
      </c>
      <c r="AL575" s="24" t="s">
        <v>848</v>
      </c>
      <c r="AM575" s="24"/>
      <c r="AP575" s="198"/>
      <c r="AQ575" s="198"/>
      <c r="AR575" s="198"/>
      <c r="AS575" s="198"/>
    </row>
    <row r="576" s="158" customFormat="1" ht="106" customHeight="1" spans="1:45">
      <c r="A576" s="24" t="s">
        <v>933</v>
      </c>
      <c r="B576" s="23" t="s">
        <v>934</v>
      </c>
      <c r="C576" s="92">
        <v>10191110155</v>
      </c>
      <c r="D576" s="24" t="s">
        <v>1076</v>
      </c>
      <c r="E576" s="24" t="s">
        <v>1113</v>
      </c>
      <c r="F576" s="24" t="s">
        <v>155</v>
      </c>
      <c r="G576" s="24" t="s">
        <v>303</v>
      </c>
      <c r="H576" s="24" t="s">
        <v>159</v>
      </c>
      <c r="I576" s="24" t="s">
        <v>617</v>
      </c>
      <c r="J576" s="27" t="s">
        <v>620</v>
      </c>
      <c r="K576" s="23">
        <v>13909125390</v>
      </c>
      <c r="L576" s="181">
        <v>39</v>
      </c>
      <c r="M576" s="181">
        <v>27.32</v>
      </c>
      <c r="N576" s="181">
        <v>27.32</v>
      </c>
      <c r="O576" s="181"/>
      <c r="P576" s="181"/>
      <c r="Q576" s="181"/>
      <c r="R576" s="181">
        <v>11.68</v>
      </c>
      <c r="S576" s="90"/>
      <c r="T576" s="90"/>
      <c r="U576" s="90"/>
      <c r="V576" s="90"/>
      <c r="W576" s="90"/>
      <c r="X576" s="90"/>
      <c r="Y576" s="90"/>
      <c r="Z576" s="90"/>
      <c r="AA576" s="24" t="s">
        <v>135</v>
      </c>
      <c r="AB576" s="24" t="s">
        <v>116</v>
      </c>
      <c r="AC576" s="24" t="s">
        <v>116</v>
      </c>
      <c r="AD576" s="24" t="s">
        <v>136</v>
      </c>
      <c r="AE576" s="24" t="s">
        <v>136</v>
      </c>
      <c r="AF576" s="24" t="s">
        <v>136</v>
      </c>
      <c r="AG576" s="191">
        <v>80</v>
      </c>
      <c r="AH576" s="191">
        <v>163</v>
      </c>
      <c r="AI576" s="24">
        <v>278</v>
      </c>
      <c r="AJ576" s="191">
        <v>643</v>
      </c>
      <c r="AK576" s="24" t="s">
        <v>877</v>
      </c>
      <c r="AL576" s="24" t="s">
        <v>848</v>
      </c>
      <c r="AM576" s="24"/>
      <c r="AP576" s="198"/>
      <c r="AQ576" s="198"/>
      <c r="AR576" s="198"/>
      <c r="AS576" s="198"/>
    </row>
    <row r="577" s="158" customFormat="1" ht="106" customHeight="1" spans="1:45">
      <c r="A577" s="24" t="s">
        <v>933</v>
      </c>
      <c r="B577" s="23" t="s">
        <v>934</v>
      </c>
      <c r="C577" s="92">
        <v>10191110156</v>
      </c>
      <c r="D577" s="24" t="s">
        <v>1076</v>
      </c>
      <c r="E577" s="24" t="s">
        <v>1114</v>
      </c>
      <c r="F577" s="24" t="s">
        <v>155</v>
      </c>
      <c r="G577" s="24" t="s">
        <v>317</v>
      </c>
      <c r="H577" s="24" t="s">
        <v>159</v>
      </c>
      <c r="I577" s="24" t="s">
        <v>617</v>
      </c>
      <c r="J577" s="27" t="s">
        <v>620</v>
      </c>
      <c r="K577" s="23">
        <v>13909125390</v>
      </c>
      <c r="L577" s="181">
        <v>10</v>
      </c>
      <c r="M577" s="181"/>
      <c r="N577" s="181"/>
      <c r="O577" s="181"/>
      <c r="P577" s="181"/>
      <c r="Q577" s="181"/>
      <c r="R577" s="181">
        <v>10</v>
      </c>
      <c r="S577" s="90"/>
      <c r="T577" s="90"/>
      <c r="U577" s="90"/>
      <c r="V577" s="90"/>
      <c r="W577" s="90"/>
      <c r="X577" s="90"/>
      <c r="Y577" s="90"/>
      <c r="Z577" s="90"/>
      <c r="AA577" s="24" t="s">
        <v>135</v>
      </c>
      <c r="AB577" s="24" t="s">
        <v>116</v>
      </c>
      <c r="AC577" s="24" t="s">
        <v>116</v>
      </c>
      <c r="AD577" s="24" t="s">
        <v>136</v>
      </c>
      <c r="AE577" s="24" t="s">
        <v>136</v>
      </c>
      <c r="AF577" s="24" t="s">
        <v>136</v>
      </c>
      <c r="AG577" s="191">
        <v>31</v>
      </c>
      <c r="AH577" s="191">
        <v>73</v>
      </c>
      <c r="AI577" s="191">
        <v>85</v>
      </c>
      <c r="AJ577" s="191">
        <v>199</v>
      </c>
      <c r="AK577" s="24" t="s">
        <v>877</v>
      </c>
      <c r="AL577" s="24" t="s">
        <v>848</v>
      </c>
      <c r="AM577" s="24"/>
      <c r="AP577" s="198"/>
      <c r="AQ577" s="198"/>
      <c r="AR577" s="198"/>
      <c r="AS577" s="198"/>
    </row>
    <row r="578" s="158" customFormat="1" ht="106" customHeight="1" spans="1:45">
      <c r="A578" s="24" t="s">
        <v>933</v>
      </c>
      <c r="B578" s="23" t="s">
        <v>934</v>
      </c>
      <c r="C578" s="92">
        <v>10191110157</v>
      </c>
      <c r="D578" s="24" t="s">
        <v>1076</v>
      </c>
      <c r="E578" s="24" t="s">
        <v>1115</v>
      </c>
      <c r="F578" s="24" t="s">
        <v>155</v>
      </c>
      <c r="G578" s="24" t="s">
        <v>317</v>
      </c>
      <c r="H578" s="24" t="s">
        <v>159</v>
      </c>
      <c r="I578" s="24" t="s">
        <v>617</v>
      </c>
      <c r="J578" s="27" t="s">
        <v>620</v>
      </c>
      <c r="K578" s="23">
        <v>13909125390</v>
      </c>
      <c r="L578" s="185">
        <v>0.81</v>
      </c>
      <c r="M578" s="185"/>
      <c r="N578" s="181"/>
      <c r="O578" s="181"/>
      <c r="P578" s="181"/>
      <c r="Q578" s="181"/>
      <c r="R578" s="185">
        <v>0.81</v>
      </c>
      <c r="S578" s="90"/>
      <c r="T578" s="90"/>
      <c r="U578" s="90"/>
      <c r="V578" s="90"/>
      <c r="W578" s="90"/>
      <c r="X578" s="90"/>
      <c r="Y578" s="90"/>
      <c r="Z578" s="90"/>
      <c r="AA578" s="24" t="s">
        <v>135</v>
      </c>
      <c r="AB578" s="24" t="s">
        <v>116</v>
      </c>
      <c r="AC578" s="24" t="s">
        <v>116</v>
      </c>
      <c r="AD578" s="24" t="s">
        <v>136</v>
      </c>
      <c r="AE578" s="24" t="s">
        <v>136</v>
      </c>
      <c r="AF578" s="24" t="s">
        <v>136</v>
      </c>
      <c r="AG578" s="191">
        <v>39</v>
      </c>
      <c r="AH578" s="191">
        <v>97</v>
      </c>
      <c r="AI578" s="24">
        <v>149</v>
      </c>
      <c r="AJ578" s="191">
        <v>417</v>
      </c>
      <c r="AK578" s="24" t="s">
        <v>877</v>
      </c>
      <c r="AL578" s="24" t="s">
        <v>848</v>
      </c>
      <c r="AM578" s="24"/>
      <c r="AP578" s="198"/>
      <c r="AQ578" s="198"/>
      <c r="AR578" s="198"/>
      <c r="AS578" s="198"/>
    </row>
    <row r="579" s="158" customFormat="1" ht="106" customHeight="1" spans="1:45">
      <c r="A579" s="24" t="s">
        <v>933</v>
      </c>
      <c r="B579" s="23" t="s">
        <v>934</v>
      </c>
      <c r="C579" s="92">
        <v>10191110158</v>
      </c>
      <c r="D579" s="24" t="s">
        <v>1076</v>
      </c>
      <c r="E579" s="24" t="s">
        <v>1116</v>
      </c>
      <c r="F579" s="24" t="s">
        <v>157</v>
      </c>
      <c r="G579" s="24" t="s">
        <v>335</v>
      </c>
      <c r="H579" s="23">
        <v>2019</v>
      </c>
      <c r="I579" s="24" t="s">
        <v>617</v>
      </c>
      <c r="J579" s="27" t="s">
        <v>620</v>
      </c>
      <c r="K579" s="23">
        <v>13909125390</v>
      </c>
      <c r="L579" s="181">
        <v>1.7</v>
      </c>
      <c r="M579" s="181"/>
      <c r="N579" s="181"/>
      <c r="O579" s="181"/>
      <c r="P579" s="181"/>
      <c r="Q579" s="181"/>
      <c r="R579" s="181">
        <v>1.7</v>
      </c>
      <c r="S579" s="90"/>
      <c r="T579" s="90"/>
      <c r="U579" s="90"/>
      <c r="V579" s="90"/>
      <c r="W579" s="90"/>
      <c r="X579" s="90"/>
      <c r="Y579" s="90"/>
      <c r="Z579" s="90"/>
      <c r="AA579" s="24" t="s">
        <v>135</v>
      </c>
      <c r="AB579" s="24" t="s">
        <v>116</v>
      </c>
      <c r="AC579" s="24" t="s">
        <v>116</v>
      </c>
      <c r="AD579" s="24" t="s">
        <v>136</v>
      </c>
      <c r="AE579" s="24" t="s">
        <v>136</v>
      </c>
      <c r="AF579" s="24" t="s">
        <v>136</v>
      </c>
      <c r="AG579" s="92">
        <v>63</v>
      </c>
      <c r="AH579" s="92">
        <v>144</v>
      </c>
      <c r="AI579" s="219">
        <v>243</v>
      </c>
      <c r="AJ579" s="92">
        <v>588</v>
      </c>
      <c r="AK579" s="24" t="s">
        <v>877</v>
      </c>
      <c r="AL579" s="24" t="s">
        <v>848</v>
      </c>
      <c r="AM579" s="24"/>
      <c r="AP579" s="198"/>
      <c r="AQ579" s="198"/>
      <c r="AR579" s="198"/>
      <c r="AS579" s="198"/>
    </row>
    <row r="580" s="158" customFormat="1" ht="106" customHeight="1" spans="1:45">
      <c r="A580" s="24" t="s">
        <v>933</v>
      </c>
      <c r="B580" s="23" t="s">
        <v>934</v>
      </c>
      <c r="C580" s="92">
        <v>10191110159</v>
      </c>
      <c r="D580" s="24" t="s">
        <v>1076</v>
      </c>
      <c r="E580" s="24" t="s">
        <v>1117</v>
      </c>
      <c r="F580" s="24" t="s">
        <v>157</v>
      </c>
      <c r="G580" s="24" t="s">
        <v>322</v>
      </c>
      <c r="H580" s="23">
        <v>2019</v>
      </c>
      <c r="I580" s="24" t="s">
        <v>617</v>
      </c>
      <c r="J580" s="24" t="s">
        <v>323</v>
      </c>
      <c r="K580" s="23">
        <v>17730783163</v>
      </c>
      <c r="L580" s="181">
        <v>18</v>
      </c>
      <c r="M580" s="181"/>
      <c r="N580" s="181"/>
      <c r="O580" s="181"/>
      <c r="P580" s="181"/>
      <c r="Q580" s="181"/>
      <c r="R580" s="181">
        <v>18</v>
      </c>
      <c r="S580" s="90"/>
      <c r="T580" s="90"/>
      <c r="U580" s="90"/>
      <c r="V580" s="90"/>
      <c r="W580" s="90"/>
      <c r="X580" s="90"/>
      <c r="Y580" s="90"/>
      <c r="Z580" s="90"/>
      <c r="AA580" s="24" t="s">
        <v>115</v>
      </c>
      <c r="AB580" s="24" t="s">
        <v>116</v>
      </c>
      <c r="AC580" s="24" t="s">
        <v>116</v>
      </c>
      <c r="AD580" s="24" t="s">
        <v>116</v>
      </c>
      <c r="AE580" s="24" t="s">
        <v>116</v>
      </c>
      <c r="AF580" s="24" t="s">
        <v>136</v>
      </c>
      <c r="AG580" s="24">
        <v>16</v>
      </c>
      <c r="AH580" s="24">
        <v>40</v>
      </c>
      <c r="AI580" s="24">
        <v>47</v>
      </c>
      <c r="AJ580" s="24">
        <v>129</v>
      </c>
      <c r="AK580" s="24" t="s">
        <v>877</v>
      </c>
      <c r="AL580" s="24" t="s">
        <v>877</v>
      </c>
      <c r="AM580" s="24"/>
      <c r="AP580" s="198"/>
      <c r="AQ580" s="198"/>
      <c r="AR580" s="198"/>
      <c r="AS580" s="198"/>
    </row>
    <row r="581" s="158" customFormat="1" ht="106" customHeight="1" spans="1:45">
      <c r="A581" s="24" t="s">
        <v>933</v>
      </c>
      <c r="B581" s="23" t="s">
        <v>934</v>
      </c>
      <c r="C581" s="92">
        <v>10191110160</v>
      </c>
      <c r="D581" s="24" t="s">
        <v>1076</v>
      </c>
      <c r="E581" s="24" t="s">
        <v>1118</v>
      </c>
      <c r="F581" s="24" t="s">
        <v>157</v>
      </c>
      <c r="G581" s="24" t="s">
        <v>322</v>
      </c>
      <c r="H581" s="23">
        <v>2019</v>
      </c>
      <c r="I581" s="24" t="s">
        <v>617</v>
      </c>
      <c r="J581" s="24" t="s">
        <v>323</v>
      </c>
      <c r="K581" s="23">
        <v>17730783163</v>
      </c>
      <c r="L581" s="181">
        <v>45</v>
      </c>
      <c r="M581" s="181"/>
      <c r="N581" s="181"/>
      <c r="O581" s="181"/>
      <c r="P581" s="181"/>
      <c r="Q581" s="181"/>
      <c r="R581" s="181">
        <v>45</v>
      </c>
      <c r="S581" s="90"/>
      <c r="T581" s="90"/>
      <c r="U581" s="90"/>
      <c r="V581" s="90"/>
      <c r="W581" s="90"/>
      <c r="X581" s="90"/>
      <c r="Y581" s="90"/>
      <c r="Z581" s="90"/>
      <c r="AA581" s="24" t="s">
        <v>115</v>
      </c>
      <c r="AB581" s="24" t="s">
        <v>116</v>
      </c>
      <c r="AC581" s="24" t="s">
        <v>116</v>
      </c>
      <c r="AD581" s="24" t="s">
        <v>116</v>
      </c>
      <c r="AE581" s="24" t="s">
        <v>116</v>
      </c>
      <c r="AF581" s="24" t="s">
        <v>136</v>
      </c>
      <c r="AG581" s="24">
        <v>60</v>
      </c>
      <c r="AH581" s="24">
        <v>160</v>
      </c>
      <c r="AI581" s="24">
        <v>211</v>
      </c>
      <c r="AJ581" s="24">
        <v>572</v>
      </c>
      <c r="AK581" s="24" t="s">
        <v>877</v>
      </c>
      <c r="AL581" s="24" t="s">
        <v>600</v>
      </c>
      <c r="AM581" s="24"/>
      <c r="AP581" s="198"/>
      <c r="AQ581" s="198"/>
      <c r="AR581" s="198"/>
      <c r="AS581" s="198"/>
    </row>
    <row r="582" s="158" customFormat="1" ht="106" customHeight="1" spans="1:45">
      <c r="A582" s="24" t="s">
        <v>933</v>
      </c>
      <c r="B582" s="23" t="s">
        <v>934</v>
      </c>
      <c r="C582" s="92">
        <v>10191110161</v>
      </c>
      <c r="D582" s="24" t="s">
        <v>1076</v>
      </c>
      <c r="E582" s="24" t="s">
        <v>1119</v>
      </c>
      <c r="F582" s="24" t="s">
        <v>157</v>
      </c>
      <c r="G582" s="24" t="s">
        <v>1120</v>
      </c>
      <c r="H582" s="24" t="s">
        <v>159</v>
      </c>
      <c r="I582" s="24" t="s">
        <v>617</v>
      </c>
      <c r="J582" s="24" t="s">
        <v>1121</v>
      </c>
      <c r="K582" s="23">
        <v>15289226263</v>
      </c>
      <c r="L582" s="181">
        <v>4</v>
      </c>
      <c r="M582" s="181"/>
      <c r="N582" s="181"/>
      <c r="O582" s="181"/>
      <c r="P582" s="181"/>
      <c r="Q582" s="181"/>
      <c r="R582" s="181">
        <v>4</v>
      </c>
      <c r="S582" s="90"/>
      <c r="T582" s="90"/>
      <c r="U582" s="90"/>
      <c r="V582" s="90"/>
      <c r="W582" s="90"/>
      <c r="X582" s="90"/>
      <c r="Y582" s="90"/>
      <c r="Z582" s="90"/>
      <c r="AA582" s="24" t="s">
        <v>115</v>
      </c>
      <c r="AB582" s="24" t="s">
        <v>116</v>
      </c>
      <c r="AC582" s="24" t="s">
        <v>116</v>
      </c>
      <c r="AD582" s="24" t="s">
        <v>116</v>
      </c>
      <c r="AE582" s="24" t="s">
        <v>116</v>
      </c>
      <c r="AF582" s="24" t="s">
        <v>136</v>
      </c>
      <c r="AG582" s="30">
        <v>56</v>
      </c>
      <c r="AH582" s="24">
        <v>134</v>
      </c>
      <c r="AI582" s="30">
        <v>221</v>
      </c>
      <c r="AJ582" s="24">
        <v>591</v>
      </c>
      <c r="AK582" s="24" t="s">
        <v>877</v>
      </c>
      <c r="AL582" s="24" t="s">
        <v>877</v>
      </c>
      <c r="AM582" s="24"/>
      <c r="AP582" s="198"/>
      <c r="AQ582" s="198"/>
      <c r="AR582" s="198"/>
      <c r="AS582" s="198"/>
    </row>
    <row r="583" s="158" customFormat="1" ht="106" customHeight="1" spans="1:45">
      <c r="A583" s="24" t="s">
        <v>933</v>
      </c>
      <c r="B583" s="23" t="s">
        <v>934</v>
      </c>
      <c r="C583" s="92">
        <v>10191110162</v>
      </c>
      <c r="D583" s="24" t="s">
        <v>1076</v>
      </c>
      <c r="E583" s="24" t="s">
        <v>1122</v>
      </c>
      <c r="F583" s="24" t="s">
        <v>157</v>
      </c>
      <c r="G583" s="24" t="s">
        <v>852</v>
      </c>
      <c r="H583" s="23">
        <v>2019</v>
      </c>
      <c r="I583" s="24" t="s">
        <v>617</v>
      </c>
      <c r="J583" s="24" t="s">
        <v>853</v>
      </c>
      <c r="K583" s="23">
        <v>18740323332</v>
      </c>
      <c r="L583" s="181">
        <v>48</v>
      </c>
      <c r="M583" s="181"/>
      <c r="N583" s="181"/>
      <c r="O583" s="181"/>
      <c r="P583" s="181"/>
      <c r="Q583" s="181"/>
      <c r="R583" s="181">
        <v>48</v>
      </c>
      <c r="S583" s="90"/>
      <c r="T583" s="90"/>
      <c r="U583" s="90"/>
      <c r="V583" s="90"/>
      <c r="W583" s="90"/>
      <c r="X583" s="90"/>
      <c r="Y583" s="90"/>
      <c r="Z583" s="90"/>
      <c r="AA583" s="24" t="s">
        <v>115</v>
      </c>
      <c r="AB583" s="24" t="s">
        <v>116</v>
      </c>
      <c r="AC583" s="24" t="s">
        <v>116</v>
      </c>
      <c r="AD583" s="24" t="s">
        <v>116</v>
      </c>
      <c r="AE583" s="24" t="s">
        <v>116</v>
      </c>
      <c r="AF583" s="24" t="s">
        <v>136</v>
      </c>
      <c r="AG583" s="24">
        <v>167</v>
      </c>
      <c r="AH583" s="24">
        <v>423</v>
      </c>
      <c r="AI583" s="24">
        <v>350</v>
      </c>
      <c r="AJ583" s="24">
        <v>1037</v>
      </c>
      <c r="AK583" s="24" t="s">
        <v>815</v>
      </c>
      <c r="AL583" s="24" t="s">
        <v>877</v>
      </c>
      <c r="AM583" s="24"/>
      <c r="AP583" s="198"/>
      <c r="AQ583" s="198"/>
      <c r="AR583" s="198"/>
      <c r="AS583" s="198"/>
    </row>
    <row r="584" s="158" customFormat="1" ht="106" customHeight="1" spans="1:45">
      <c r="A584" s="24" t="s">
        <v>933</v>
      </c>
      <c r="B584" s="23" t="s">
        <v>934</v>
      </c>
      <c r="C584" s="92">
        <v>10191110163</v>
      </c>
      <c r="D584" s="24" t="s">
        <v>1076</v>
      </c>
      <c r="E584" s="24" t="s">
        <v>1123</v>
      </c>
      <c r="F584" s="24" t="s">
        <v>157</v>
      </c>
      <c r="G584" s="24" t="s">
        <v>338</v>
      </c>
      <c r="H584" s="23">
        <v>2019</v>
      </c>
      <c r="I584" s="24" t="s">
        <v>617</v>
      </c>
      <c r="J584" s="24" t="s">
        <v>339</v>
      </c>
      <c r="K584" s="23">
        <v>18091267888</v>
      </c>
      <c r="L584" s="181">
        <v>145</v>
      </c>
      <c r="M584" s="181">
        <v>145</v>
      </c>
      <c r="N584" s="181"/>
      <c r="O584" s="181"/>
      <c r="P584" s="181">
        <v>145</v>
      </c>
      <c r="Q584" s="181"/>
      <c r="R584" s="181"/>
      <c r="S584" s="90"/>
      <c r="T584" s="90"/>
      <c r="U584" s="90"/>
      <c r="V584" s="90"/>
      <c r="W584" s="90"/>
      <c r="X584" s="90"/>
      <c r="Y584" s="90"/>
      <c r="Z584" s="90"/>
      <c r="AA584" s="24" t="s">
        <v>115</v>
      </c>
      <c r="AB584" s="24" t="s">
        <v>116</v>
      </c>
      <c r="AC584" s="24" t="s">
        <v>116</v>
      </c>
      <c r="AD584" s="24" t="s">
        <v>116</v>
      </c>
      <c r="AE584" s="24" t="s">
        <v>116</v>
      </c>
      <c r="AF584" s="24" t="s">
        <v>136</v>
      </c>
      <c r="AG584" s="30">
        <v>168</v>
      </c>
      <c r="AH584" s="24">
        <v>421</v>
      </c>
      <c r="AI584" s="24">
        <v>296</v>
      </c>
      <c r="AJ584" s="24">
        <v>764</v>
      </c>
      <c r="AK584" s="24" t="s">
        <v>877</v>
      </c>
      <c r="AL584" s="24" t="s">
        <v>877</v>
      </c>
      <c r="AM584" s="24"/>
      <c r="AP584" s="198"/>
      <c r="AQ584" s="198"/>
      <c r="AR584" s="198"/>
      <c r="AS584" s="198"/>
    </row>
    <row r="585" s="158" customFormat="1" ht="106" customHeight="1" spans="1:45">
      <c r="A585" s="24" t="s">
        <v>933</v>
      </c>
      <c r="B585" s="23" t="s">
        <v>934</v>
      </c>
      <c r="C585" s="92">
        <v>10191110164</v>
      </c>
      <c r="D585" s="24" t="s">
        <v>1076</v>
      </c>
      <c r="E585" s="24" t="s">
        <v>1124</v>
      </c>
      <c r="F585" s="24" t="s">
        <v>153</v>
      </c>
      <c r="G585" s="24" t="s">
        <v>249</v>
      </c>
      <c r="H585" s="24" t="s">
        <v>159</v>
      </c>
      <c r="I585" s="24" t="s">
        <v>617</v>
      </c>
      <c r="J585" s="27" t="s">
        <v>620</v>
      </c>
      <c r="K585" s="23">
        <v>13909125390</v>
      </c>
      <c r="L585" s="181">
        <v>7.25</v>
      </c>
      <c r="M585" s="181"/>
      <c r="N585" s="181"/>
      <c r="O585" s="181"/>
      <c r="P585" s="181"/>
      <c r="Q585" s="181"/>
      <c r="R585" s="181">
        <v>7.25</v>
      </c>
      <c r="S585" s="90"/>
      <c r="T585" s="90"/>
      <c r="U585" s="90"/>
      <c r="V585" s="90"/>
      <c r="W585" s="90"/>
      <c r="X585" s="90"/>
      <c r="Y585" s="90"/>
      <c r="Z585" s="90"/>
      <c r="AA585" s="24" t="s">
        <v>135</v>
      </c>
      <c r="AB585" s="24" t="s">
        <v>116</v>
      </c>
      <c r="AC585" s="24" t="s">
        <v>136</v>
      </c>
      <c r="AD585" s="24" t="s">
        <v>136</v>
      </c>
      <c r="AE585" s="24" t="s">
        <v>136</v>
      </c>
      <c r="AF585" s="24" t="s">
        <v>136</v>
      </c>
      <c r="AG585" s="24">
        <v>51</v>
      </c>
      <c r="AH585" s="24">
        <v>111</v>
      </c>
      <c r="AI585" s="24">
        <v>230</v>
      </c>
      <c r="AJ585" s="24">
        <v>612</v>
      </c>
      <c r="AK585" s="24" t="s">
        <v>877</v>
      </c>
      <c r="AL585" s="24" t="s">
        <v>877</v>
      </c>
      <c r="AM585" s="24"/>
      <c r="AP585" s="198"/>
      <c r="AQ585" s="198"/>
      <c r="AR585" s="198"/>
      <c r="AS585" s="198"/>
    </row>
    <row r="586" s="158" customFormat="1" ht="106" customHeight="1" spans="1:45">
      <c r="A586" s="24" t="s">
        <v>933</v>
      </c>
      <c r="B586" s="23" t="s">
        <v>934</v>
      </c>
      <c r="C586" s="92">
        <v>10191110165</v>
      </c>
      <c r="D586" s="24" t="s">
        <v>1076</v>
      </c>
      <c r="E586" s="24" t="s">
        <v>1125</v>
      </c>
      <c r="F586" s="90" t="s">
        <v>143</v>
      </c>
      <c r="G586" s="24" t="s">
        <v>1126</v>
      </c>
      <c r="H586" s="23">
        <v>2019</v>
      </c>
      <c r="I586" s="24" t="s">
        <v>617</v>
      </c>
      <c r="J586" s="27" t="s">
        <v>620</v>
      </c>
      <c r="K586" s="23">
        <v>13909125390</v>
      </c>
      <c r="L586" s="181">
        <v>154</v>
      </c>
      <c r="M586" s="181"/>
      <c r="N586" s="181"/>
      <c r="O586" s="181"/>
      <c r="P586" s="181"/>
      <c r="Q586" s="181"/>
      <c r="R586" s="181"/>
      <c r="S586" s="90">
        <v>154</v>
      </c>
      <c r="T586" s="90"/>
      <c r="U586" s="90"/>
      <c r="V586" s="90"/>
      <c r="W586" s="90"/>
      <c r="X586" s="90"/>
      <c r="Y586" s="90"/>
      <c r="Z586" s="90"/>
      <c r="AA586" s="24" t="s">
        <v>135</v>
      </c>
      <c r="AB586" s="24" t="s">
        <v>116</v>
      </c>
      <c r="AC586" s="24" t="s">
        <v>136</v>
      </c>
      <c r="AD586" s="24" t="s">
        <v>136</v>
      </c>
      <c r="AE586" s="24" t="s">
        <v>136</v>
      </c>
      <c r="AF586" s="24" t="s">
        <v>136</v>
      </c>
      <c r="AG586" s="24">
        <v>88</v>
      </c>
      <c r="AH586" s="24">
        <v>180</v>
      </c>
      <c r="AI586" s="24">
        <v>399</v>
      </c>
      <c r="AJ586" s="24">
        <v>1061</v>
      </c>
      <c r="AK586" s="24" t="s">
        <v>877</v>
      </c>
      <c r="AL586" s="24" t="s">
        <v>848</v>
      </c>
      <c r="AM586" s="24" t="s">
        <v>885</v>
      </c>
      <c r="AP586" s="198"/>
      <c r="AQ586" s="198"/>
      <c r="AR586" s="198"/>
      <c r="AS586" s="198"/>
    </row>
    <row r="587" s="158" customFormat="1" ht="106" customHeight="1" spans="1:45">
      <c r="A587" s="24" t="s">
        <v>933</v>
      </c>
      <c r="B587" s="23" t="s">
        <v>934</v>
      </c>
      <c r="C587" s="92">
        <v>10191110166</v>
      </c>
      <c r="D587" s="24" t="s">
        <v>1076</v>
      </c>
      <c r="E587" s="24" t="s">
        <v>1127</v>
      </c>
      <c r="F587" s="90" t="s">
        <v>143</v>
      </c>
      <c r="G587" s="24" t="s">
        <v>1126</v>
      </c>
      <c r="H587" s="23">
        <v>2019</v>
      </c>
      <c r="I587" s="24" t="s">
        <v>617</v>
      </c>
      <c r="J587" s="27" t="s">
        <v>620</v>
      </c>
      <c r="K587" s="23">
        <v>13909125390</v>
      </c>
      <c r="L587" s="181">
        <v>60</v>
      </c>
      <c r="M587" s="181"/>
      <c r="N587" s="181"/>
      <c r="O587" s="181"/>
      <c r="P587" s="181"/>
      <c r="Q587" s="181"/>
      <c r="R587" s="181"/>
      <c r="S587" s="90">
        <v>60</v>
      </c>
      <c r="T587" s="90"/>
      <c r="U587" s="90"/>
      <c r="V587" s="90"/>
      <c r="W587" s="90"/>
      <c r="X587" s="90"/>
      <c r="Y587" s="90"/>
      <c r="Z587" s="90"/>
      <c r="AA587" s="24" t="s">
        <v>135</v>
      </c>
      <c r="AB587" s="24" t="s">
        <v>116</v>
      </c>
      <c r="AC587" s="24" t="s">
        <v>136</v>
      </c>
      <c r="AD587" s="24" t="s">
        <v>136</v>
      </c>
      <c r="AE587" s="24" t="s">
        <v>136</v>
      </c>
      <c r="AF587" s="24" t="s">
        <v>136</v>
      </c>
      <c r="AG587" s="24">
        <v>88</v>
      </c>
      <c r="AH587" s="24">
        <v>180</v>
      </c>
      <c r="AI587" s="24">
        <v>399</v>
      </c>
      <c r="AJ587" s="24">
        <v>1061</v>
      </c>
      <c r="AK587" s="24" t="s">
        <v>877</v>
      </c>
      <c r="AL587" s="24" t="s">
        <v>848</v>
      </c>
      <c r="AM587" s="24" t="s">
        <v>885</v>
      </c>
      <c r="AP587" s="198"/>
      <c r="AQ587" s="198"/>
      <c r="AR587" s="198"/>
      <c r="AS587" s="198"/>
    </row>
    <row r="588" s="158" customFormat="1" ht="106" customHeight="1" spans="1:45">
      <c r="A588" s="24" t="s">
        <v>933</v>
      </c>
      <c r="B588" s="23" t="s">
        <v>934</v>
      </c>
      <c r="C588" s="92">
        <v>10191110167</v>
      </c>
      <c r="D588" s="24" t="s">
        <v>1076</v>
      </c>
      <c r="E588" s="25" t="s">
        <v>1128</v>
      </c>
      <c r="F588" s="90" t="s">
        <v>143</v>
      </c>
      <c r="G588" s="24" t="s">
        <v>369</v>
      </c>
      <c r="H588" s="23">
        <v>2019</v>
      </c>
      <c r="I588" s="24" t="s">
        <v>617</v>
      </c>
      <c r="J588" s="27" t="s">
        <v>620</v>
      </c>
      <c r="K588" s="23">
        <v>13909125390</v>
      </c>
      <c r="L588" s="185">
        <v>80</v>
      </c>
      <c r="M588" s="181"/>
      <c r="N588" s="181"/>
      <c r="O588" s="181"/>
      <c r="P588" s="181"/>
      <c r="Q588" s="181"/>
      <c r="R588" s="181"/>
      <c r="S588" s="210">
        <v>80</v>
      </c>
      <c r="T588" s="90"/>
      <c r="U588" s="90"/>
      <c r="V588" s="90"/>
      <c r="W588" s="90"/>
      <c r="X588" s="90"/>
      <c r="Y588" s="90"/>
      <c r="Z588" s="90"/>
      <c r="AA588" s="24" t="s">
        <v>135</v>
      </c>
      <c r="AB588" s="24" t="s">
        <v>116</v>
      </c>
      <c r="AC588" s="24" t="s">
        <v>136</v>
      </c>
      <c r="AD588" s="24" t="s">
        <v>136</v>
      </c>
      <c r="AE588" s="24" t="s">
        <v>136</v>
      </c>
      <c r="AF588" s="24" t="s">
        <v>136</v>
      </c>
      <c r="AG588" s="24">
        <v>97</v>
      </c>
      <c r="AH588" s="24">
        <v>215</v>
      </c>
      <c r="AI588" s="24">
        <v>318</v>
      </c>
      <c r="AJ588" s="24">
        <v>881</v>
      </c>
      <c r="AK588" s="24" t="s">
        <v>877</v>
      </c>
      <c r="AL588" s="24" t="s">
        <v>848</v>
      </c>
      <c r="AM588" s="24" t="s">
        <v>885</v>
      </c>
      <c r="AP588" s="198"/>
      <c r="AQ588" s="198"/>
      <c r="AR588" s="198"/>
      <c r="AS588" s="198"/>
    </row>
    <row r="589" s="158" customFormat="1" ht="106" customHeight="1" spans="1:45">
      <c r="A589" s="24" t="s">
        <v>933</v>
      </c>
      <c r="B589" s="23" t="s">
        <v>934</v>
      </c>
      <c r="C589" s="92">
        <v>10191110168</v>
      </c>
      <c r="D589" s="24" t="s">
        <v>1076</v>
      </c>
      <c r="E589" s="24" t="s">
        <v>1129</v>
      </c>
      <c r="F589" s="24" t="s">
        <v>143</v>
      </c>
      <c r="G589" s="24" t="s">
        <v>1043</v>
      </c>
      <c r="H589" s="23">
        <v>2019</v>
      </c>
      <c r="I589" s="24" t="s">
        <v>495</v>
      </c>
      <c r="J589" s="27" t="s">
        <v>532</v>
      </c>
      <c r="K589" s="23">
        <v>13992231299</v>
      </c>
      <c r="L589" s="181">
        <v>85</v>
      </c>
      <c r="M589" s="181"/>
      <c r="N589" s="181"/>
      <c r="O589" s="181"/>
      <c r="P589" s="181"/>
      <c r="Q589" s="181"/>
      <c r="R589" s="181"/>
      <c r="S589" s="90">
        <v>85</v>
      </c>
      <c r="T589" s="90"/>
      <c r="U589" s="90"/>
      <c r="V589" s="90"/>
      <c r="W589" s="90"/>
      <c r="X589" s="90"/>
      <c r="Y589" s="90"/>
      <c r="Z589" s="90"/>
      <c r="AA589" s="24" t="s">
        <v>135</v>
      </c>
      <c r="AB589" s="24" t="s">
        <v>116</v>
      </c>
      <c r="AC589" s="24" t="s">
        <v>136</v>
      </c>
      <c r="AD589" s="24" t="s">
        <v>136</v>
      </c>
      <c r="AE589" s="24" t="s">
        <v>136</v>
      </c>
      <c r="AF589" s="24" t="s">
        <v>136</v>
      </c>
      <c r="AG589" s="24">
        <v>51</v>
      </c>
      <c r="AH589" s="24">
        <v>393</v>
      </c>
      <c r="AI589" s="24">
        <v>231</v>
      </c>
      <c r="AJ589" s="24">
        <v>651</v>
      </c>
      <c r="AK589" s="24" t="s">
        <v>877</v>
      </c>
      <c r="AL589" s="24" t="s">
        <v>848</v>
      </c>
      <c r="AM589" s="24" t="s">
        <v>885</v>
      </c>
      <c r="AP589" s="198"/>
      <c r="AQ589" s="198"/>
      <c r="AR589" s="198"/>
      <c r="AS589" s="198"/>
    </row>
    <row r="590" s="158" customFormat="1" ht="106" customHeight="1" spans="1:45">
      <c r="A590" s="24" t="s">
        <v>933</v>
      </c>
      <c r="B590" s="23" t="s">
        <v>934</v>
      </c>
      <c r="C590" s="92">
        <v>10191110169</v>
      </c>
      <c r="D590" s="240" t="s">
        <v>1076</v>
      </c>
      <c r="E590" s="225" t="s">
        <v>1130</v>
      </c>
      <c r="F590" s="33" t="s">
        <v>149</v>
      </c>
      <c r="G590" s="225" t="s">
        <v>360</v>
      </c>
      <c r="H590" s="23">
        <v>2019</v>
      </c>
      <c r="I590" s="225" t="s">
        <v>937</v>
      </c>
      <c r="J590" s="27" t="s">
        <v>939</v>
      </c>
      <c r="K590" s="23">
        <v>18098055867</v>
      </c>
      <c r="L590" s="227">
        <v>25</v>
      </c>
      <c r="M590" s="227"/>
      <c r="N590" s="181"/>
      <c r="O590" s="227"/>
      <c r="P590" s="181"/>
      <c r="Q590" s="181"/>
      <c r="R590" s="181"/>
      <c r="S590" s="236">
        <v>25</v>
      </c>
      <c r="T590" s="90"/>
      <c r="U590" s="90"/>
      <c r="V590" s="90"/>
      <c r="W590" s="90"/>
      <c r="X590" s="90"/>
      <c r="Y590" s="90"/>
      <c r="Z590" s="90"/>
      <c r="AA590" s="24" t="s">
        <v>135</v>
      </c>
      <c r="AB590" s="24" t="s">
        <v>116</v>
      </c>
      <c r="AC590" s="24" t="s">
        <v>136</v>
      </c>
      <c r="AD590" s="24" t="s">
        <v>136</v>
      </c>
      <c r="AE590" s="24" t="s">
        <v>136</v>
      </c>
      <c r="AF590" s="24" t="s">
        <v>136</v>
      </c>
      <c r="AG590" s="250">
        <v>81</v>
      </c>
      <c r="AH590" s="250">
        <v>172</v>
      </c>
      <c r="AI590" s="92">
        <v>218</v>
      </c>
      <c r="AJ590" s="92">
        <v>602</v>
      </c>
      <c r="AK590" s="24" t="s">
        <v>877</v>
      </c>
      <c r="AL590" s="225" t="s">
        <v>848</v>
      </c>
      <c r="AM590" s="24" t="s">
        <v>885</v>
      </c>
      <c r="AP590" s="198"/>
      <c r="AQ590" s="198"/>
      <c r="AR590" s="198"/>
      <c r="AS590" s="198"/>
    </row>
    <row r="591" s="158" customFormat="1" ht="106" customHeight="1" spans="1:45">
      <c r="A591" s="24" t="s">
        <v>933</v>
      </c>
      <c r="B591" s="23" t="s">
        <v>934</v>
      </c>
      <c r="C591" s="92">
        <v>10191110170</v>
      </c>
      <c r="D591" s="225" t="s">
        <v>1076</v>
      </c>
      <c r="E591" s="225" t="s">
        <v>1131</v>
      </c>
      <c r="F591" s="225" t="s">
        <v>149</v>
      </c>
      <c r="G591" s="225" t="s">
        <v>441</v>
      </c>
      <c r="H591" s="23">
        <v>2019</v>
      </c>
      <c r="I591" s="225" t="s">
        <v>937</v>
      </c>
      <c r="J591" s="27" t="s">
        <v>939</v>
      </c>
      <c r="K591" s="23">
        <v>18098055867</v>
      </c>
      <c r="L591" s="227">
        <v>105</v>
      </c>
      <c r="M591" s="227"/>
      <c r="N591" s="181"/>
      <c r="O591" s="227"/>
      <c r="P591" s="181"/>
      <c r="Q591" s="181"/>
      <c r="R591" s="181"/>
      <c r="S591" s="90">
        <v>105</v>
      </c>
      <c r="T591" s="90"/>
      <c r="U591" s="90"/>
      <c r="V591" s="90"/>
      <c r="W591" s="90"/>
      <c r="X591" s="90"/>
      <c r="Y591" s="90"/>
      <c r="Z591" s="90"/>
      <c r="AA591" s="24" t="s">
        <v>135</v>
      </c>
      <c r="AB591" s="24" t="s">
        <v>116</v>
      </c>
      <c r="AC591" s="24" t="s">
        <v>136</v>
      </c>
      <c r="AD591" s="24" t="s">
        <v>136</v>
      </c>
      <c r="AE591" s="24" t="s">
        <v>136</v>
      </c>
      <c r="AF591" s="24" t="s">
        <v>136</v>
      </c>
      <c r="AG591" s="251">
        <v>63</v>
      </c>
      <c r="AH591" s="251">
        <v>146</v>
      </c>
      <c r="AI591" s="92">
        <v>193</v>
      </c>
      <c r="AJ591" s="92">
        <v>588</v>
      </c>
      <c r="AK591" s="24" t="s">
        <v>877</v>
      </c>
      <c r="AL591" s="225" t="s">
        <v>848</v>
      </c>
      <c r="AM591" s="24" t="s">
        <v>885</v>
      </c>
      <c r="AP591" s="198"/>
      <c r="AQ591" s="198"/>
      <c r="AR591" s="198"/>
      <c r="AS591" s="198"/>
    </row>
    <row r="592" s="158" customFormat="1" ht="106" customHeight="1" spans="1:45">
      <c r="A592" s="24" t="s">
        <v>933</v>
      </c>
      <c r="B592" s="23" t="s">
        <v>934</v>
      </c>
      <c r="C592" s="92">
        <v>10191110171</v>
      </c>
      <c r="D592" s="24" t="s">
        <v>1076</v>
      </c>
      <c r="E592" s="24" t="s">
        <v>1132</v>
      </c>
      <c r="F592" s="24" t="s">
        <v>151</v>
      </c>
      <c r="G592" s="24" t="s">
        <v>427</v>
      </c>
      <c r="H592" s="23">
        <v>2019</v>
      </c>
      <c r="I592" s="24" t="s">
        <v>495</v>
      </c>
      <c r="J592" s="27" t="s">
        <v>532</v>
      </c>
      <c r="K592" s="23">
        <v>13992231299</v>
      </c>
      <c r="L592" s="218">
        <v>30</v>
      </c>
      <c r="M592" s="218"/>
      <c r="N592" s="181"/>
      <c r="O592" s="181"/>
      <c r="P592" s="181"/>
      <c r="Q592" s="181"/>
      <c r="R592" s="181"/>
      <c r="S592" s="90">
        <v>30</v>
      </c>
      <c r="T592" s="90"/>
      <c r="U592" s="90"/>
      <c r="V592" s="90"/>
      <c r="W592" s="90"/>
      <c r="X592" s="90"/>
      <c r="Y592" s="90"/>
      <c r="Z592" s="90"/>
      <c r="AA592" s="24" t="s">
        <v>135</v>
      </c>
      <c r="AB592" s="24" t="s">
        <v>116</v>
      </c>
      <c r="AC592" s="24" t="s">
        <v>136</v>
      </c>
      <c r="AD592" s="24" t="s">
        <v>136</v>
      </c>
      <c r="AE592" s="24" t="s">
        <v>136</v>
      </c>
      <c r="AF592" s="24" t="s">
        <v>136</v>
      </c>
      <c r="AG592" s="24">
        <v>42</v>
      </c>
      <c r="AH592" s="24">
        <v>115</v>
      </c>
      <c r="AI592" s="24">
        <v>162</v>
      </c>
      <c r="AJ592" s="24">
        <v>442</v>
      </c>
      <c r="AK592" s="24" t="s">
        <v>877</v>
      </c>
      <c r="AL592" s="225" t="s">
        <v>848</v>
      </c>
      <c r="AM592" s="24" t="s">
        <v>885</v>
      </c>
      <c r="AP592" s="198"/>
      <c r="AQ592" s="198"/>
      <c r="AR592" s="198"/>
      <c r="AS592" s="198"/>
    </row>
    <row r="593" s="158" customFormat="1" ht="106" customHeight="1" spans="1:45">
      <c r="A593" s="24" t="s">
        <v>933</v>
      </c>
      <c r="B593" s="23" t="s">
        <v>934</v>
      </c>
      <c r="C593" s="92">
        <v>10191110172</v>
      </c>
      <c r="D593" s="24" t="s">
        <v>1076</v>
      </c>
      <c r="E593" s="24" t="s">
        <v>1133</v>
      </c>
      <c r="F593" s="24" t="s">
        <v>151</v>
      </c>
      <c r="G593" s="24" t="s">
        <v>476</v>
      </c>
      <c r="H593" s="23">
        <v>2019</v>
      </c>
      <c r="I593" s="24" t="s">
        <v>937</v>
      </c>
      <c r="J593" s="27" t="s">
        <v>939</v>
      </c>
      <c r="K593" s="23">
        <v>18098055867</v>
      </c>
      <c r="L593" s="181">
        <v>70</v>
      </c>
      <c r="M593" s="216"/>
      <c r="N593" s="181"/>
      <c r="O593" s="218"/>
      <c r="P593" s="181"/>
      <c r="Q593" s="181"/>
      <c r="R593" s="181"/>
      <c r="S593" s="90">
        <v>70</v>
      </c>
      <c r="T593" s="90"/>
      <c r="U593" s="90"/>
      <c r="V593" s="90"/>
      <c r="W593" s="90"/>
      <c r="X593" s="90"/>
      <c r="Y593" s="90"/>
      <c r="Z593" s="90"/>
      <c r="AA593" s="24" t="s">
        <v>135</v>
      </c>
      <c r="AB593" s="24" t="s">
        <v>116</v>
      </c>
      <c r="AC593" s="24" t="s">
        <v>136</v>
      </c>
      <c r="AD593" s="24" t="s">
        <v>136</v>
      </c>
      <c r="AE593" s="24" t="s">
        <v>136</v>
      </c>
      <c r="AF593" s="24" t="s">
        <v>136</v>
      </c>
      <c r="AG593" s="234">
        <v>231</v>
      </c>
      <c r="AH593" s="234">
        <v>393</v>
      </c>
      <c r="AI593" s="234">
        <v>312</v>
      </c>
      <c r="AJ593" s="234">
        <v>1008</v>
      </c>
      <c r="AK593" s="24" t="s">
        <v>877</v>
      </c>
      <c r="AL593" s="225" t="s">
        <v>848</v>
      </c>
      <c r="AM593" s="24" t="s">
        <v>885</v>
      </c>
      <c r="AP593" s="198"/>
      <c r="AQ593" s="198"/>
      <c r="AR593" s="198"/>
      <c r="AS593" s="198"/>
    </row>
    <row r="594" s="158" customFormat="1" ht="106" customHeight="1" spans="1:45">
      <c r="A594" s="24" t="s">
        <v>933</v>
      </c>
      <c r="B594" s="23" t="s">
        <v>934</v>
      </c>
      <c r="C594" s="92">
        <v>10191110173</v>
      </c>
      <c r="D594" s="24" t="s">
        <v>1076</v>
      </c>
      <c r="E594" s="24" t="s">
        <v>1134</v>
      </c>
      <c r="F594" s="24" t="s">
        <v>151</v>
      </c>
      <c r="G594" s="24" t="s">
        <v>633</v>
      </c>
      <c r="H594" s="23">
        <v>2019</v>
      </c>
      <c r="I594" s="24" t="s">
        <v>937</v>
      </c>
      <c r="J594" s="27" t="s">
        <v>939</v>
      </c>
      <c r="K594" s="23">
        <v>18098055867</v>
      </c>
      <c r="L594" s="218">
        <v>20</v>
      </c>
      <c r="M594" s="216"/>
      <c r="N594" s="181"/>
      <c r="O594" s="216"/>
      <c r="P594" s="181"/>
      <c r="Q594" s="181"/>
      <c r="R594" s="181"/>
      <c r="S594" s="90">
        <v>20</v>
      </c>
      <c r="T594" s="90"/>
      <c r="U594" s="90"/>
      <c r="V594" s="90"/>
      <c r="W594" s="90"/>
      <c r="X594" s="90"/>
      <c r="Y594" s="90"/>
      <c r="Z594" s="90"/>
      <c r="AA594" s="24" t="s">
        <v>135</v>
      </c>
      <c r="AB594" s="24" t="s">
        <v>116</v>
      </c>
      <c r="AC594" s="24" t="s">
        <v>136</v>
      </c>
      <c r="AD594" s="24" t="s">
        <v>136</v>
      </c>
      <c r="AE594" s="24" t="s">
        <v>136</v>
      </c>
      <c r="AF594" s="24" t="s">
        <v>136</v>
      </c>
      <c r="AG594" s="92">
        <v>45</v>
      </c>
      <c r="AH594" s="92">
        <v>75</v>
      </c>
      <c r="AI594" s="92">
        <v>186</v>
      </c>
      <c r="AJ594" s="92">
        <v>532</v>
      </c>
      <c r="AK594" s="24" t="s">
        <v>877</v>
      </c>
      <c r="AL594" s="225" t="s">
        <v>848</v>
      </c>
      <c r="AM594" s="24" t="s">
        <v>885</v>
      </c>
      <c r="AP594" s="198"/>
      <c r="AQ594" s="198"/>
      <c r="AR594" s="198"/>
      <c r="AS594" s="198"/>
    </row>
    <row r="595" s="158" customFormat="1" ht="106" customHeight="1" spans="1:45">
      <c r="A595" s="24" t="s">
        <v>933</v>
      </c>
      <c r="B595" s="23" t="s">
        <v>934</v>
      </c>
      <c r="C595" s="92">
        <v>10191110174</v>
      </c>
      <c r="D595" s="24" t="s">
        <v>1076</v>
      </c>
      <c r="E595" s="24" t="s">
        <v>1135</v>
      </c>
      <c r="F595" s="33" t="s">
        <v>153</v>
      </c>
      <c r="G595" s="24" t="s">
        <v>1078</v>
      </c>
      <c r="H595" s="23">
        <v>2019</v>
      </c>
      <c r="I595" s="24" t="s">
        <v>617</v>
      </c>
      <c r="J595" s="27" t="s">
        <v>620</v>
      </c>
      <c r="K595" s="23">
        <v>13909125390</v>
      </c>
      <c r="L595" s="181">
        <v>20</v>
      </c>
      <c r="M595" s="181"/>
      <c r="N595" s="181"/>
      <c r="O595" s="181"/>
      <c r="P595" s="181"/>
      <c r="Q595" s="181"/>
      <c r="R595" s="181"/>
      <c r="S595" s="90">
        <v>20</v>
      </c>
      <c r="T595" s="90"/>
      <c r="U595" s="90"/>
      <c r="V595" s="90"/>
      <c r="W595" s="90"/>
      <c r="X595" s="90"/>
      <c r="Y595" s="90"/>
      <c r="Z595" s="90"/>
      <c r="AA595" s="24" t="s">
        <v>135</v>
      </c>
      <c r="AB595" s="24" t="s">
        <v>116</v>
      </c>
      <c r="AC595" s="24" t="s">
        <v>136</v>
      </c>
      <c r="AD595" s="24" t="s">
        <v>136</v>
      </c>
      <c r="AE595" s="24" t="s">
        <v>136</v>
      </c>
      <c r="AF595" s="24" t="s">
        <v>136</v>
      </c>
      <c r="AG595" s="252">
        <v>55</v>
      </c>
      <c r="AH595" s="252">
        <v>102</v>
      </c>
      <c r="AI595" s="24">
        <v>228</v>
      </c>
      <c r="AJ595" s="24">
        <v>553</v>
      </c>
      <c r="AK595" s="24" t="s">
        <v>877</v>
      </c>
      <c r="AL595" s="225" t="s">
        <v>848</v>
      </c>
      <c r="AM595" s="24" t="s">
        <v>885</v>
      </c>
      <c r="AP595" s="198"/>
      <c r="AQ595" s="198"/>
      <c r="AR595" s="198"/>
      <c r="AS595" s="198"/>
    </row>
    <row r="596" s="158" customFormat="1" ht="106" customHeight="1" spans="1:45">
      <c r="A596" s="24" t="s">
        <v>933</v>
      </c>
      <c r="B596" s="23" t="s">
        <v>934</v>
      </c>
      <c r="C596" s="92">
        <v>10191110175</v>
      </c>
      <c r="D596" s="24" t="s">
        <v>1076</v>
      </c>
      <c r="E596" s="24" t="s">
        <v>1136</v>
      </c>
      <c r="F596" s="33" t="s">
        <v>153</v>
      </c>
      <c r="G596" s="24" t="s">
        <v>211</v>
      </c>
      <c r="H596" s="23">
        <v>2019</v>
      </c>
      <c r="I596" s="24" t="s">
        <v>617</v>
      </c>
      <c r="J596" s="27" t="s">
        <v>620</v>
      </c>
      <c r="K596" s="23">
        <v>13909125390</v>
      </c>
      <c r="L596" s="216">
        <v>36.96</v>
      </c>
      <c r="M596" s="181"/>
      <c r="N596" s="181"/>
      <c r="O596" s="181"/>
      <c r="P596" s="181"/>
      <c r="Q596" s="181"/>
      <c r="R596" s="181"/>
      <c r="S596" s="217">
        <v>36.96</v>
      </c>
      <c r="T596" s="90"/>
      <c r="U596" s="90"/>
      <c r="V596" s="90"/>
      <c r="W596" s="90"/>
      <c r="X596" s="90"/>
      <c r="Y596" s="90"/>
      <c r="Z596" s="90"/>
      <c r="AA596" s="24" t="s">
        <v>135</v>
      </c>
      <c r="AB596" s="24" t="s">
        <v>116</v>
      </c>
      <c r="AC596" s="24" t="s">
        <v>136</v>
      </c>
      <c r="AD596" s="24" t="s">
        <v>136</v>
      </c>
      <c r="AE596" s="24" t="s">
        <v>136</v>
      </c>
      <c r="AF596" s="24" t="s">
        <v>136</v>
      </c>
      <c r="AG596" s="252">
        <v>67</v>
      </c>
      <c r="AH596" s="252">
        <v>121</v>
      </c>
      <c r="AI596" s="24">
        <v>258</v>
      </c>
      <c r="AJ596" s="92">
        <v>455</v>
      </c>
      <c r="AK596" s="24" t="s">
        <v>877</v>
      </c>
      <c r="AL596" s="225" t="s">
        <v>848</v>
      </c>
      <c r="AM596" s="24" t="s">
        <v>885</v>
      </c>
      <c r="AP596" s="198"/>
      <c r="AQ596" s="198"/>
      <c r="AR596" s="198"/>
      <c r="AS596" s="198"/>
    </row>
    <row r="597" s="158" customFormat="1" ht="106" customHeight="1" spans="1:45">
      <c r="A597" s="24" t="s">
        <v>933</v>
      </c>
      <c r="B597" s="23" t="s">
        <v>934</v>
      </c>
      <c r="C597" s="92">
        <v>10191110176</v>
      </c>
      <c r="D597" s="24" t="s">
        <v>1076</v>
      </c>
      <c r="E597" s="24" t="s">
        <v>1137</v>
      </c>
      <c r="F597" s="33" t="s">
        <v>153</v>
      </c>
      <c r="G597" s="24" t="s">
        <v>423</v>
      </c>
      <c r="H597" s="23">
        <v>2019</v>
      </c>
      <c r="I597" s="24" t="s">
        <v>937</v>
      </c>
      <c r="J597" s="27" t="s">
        <v>939</v>
      </c>
      <c r="K597" s="23">
        <v>18098055867</v>
      </c>
      <c r="L597" s="216">
        <v>20</v>
      </c>
      <c r="M597" s="216"/>
      <c r="N597" s="181"/>
      <c r="O597" s="216"/>
      <c r="P597" s="181"/>
      <c r="Q597" s="181"/>
      <c r="R597" s="181"/>
      <c r="S597" s="90">
        <v>20</v>
      </c>
      <c r="T597" s="90"/>
      <c r="U597" s="90"/>
      <c r="V597" s="90"/>
      <c r="W597" s="90"/>
      <c r="X597" s="90"/>
      <c r="Y597" s="90"/>
      <c r="Z597" s="90"/>
      <c r="AA597" s="24" t="s">
        <v>135</v>
      </c>
      <c r="AB597" s="24" t="s">
        <v>116</v>
      </c>
      <c r="AC597" s="24" t="s">
        <v>136</v>
      </c>
      <c r="AD597" s="24" t="s">
        <v>136</v>
      </c>
      <c r="AE597" s="24" t="s">
        <v>136</v>
      </c>
      <c r="AF597" s="24" t="s">
        <v>136</v>
      </c>
      <c r="AG597" s="253">
        <v>66</v>
      </c>
      <c r="AH597" s="253">
        <v>150</v>
      </c>
      <c r="AI597" s="92">
        <v>212</v>
      </c>
      <c r="AJ597" s="92">
        <v>703</v>
      </c>
      <c r="AK597" s="24" t="s">
        <v>877</v>
      </c>
      <c r="AL597" s="225" t="s">
        <v>848</v>
      </c>
      <c r="AM597" s="24" t="s">
        <v>885</v>
      </c>
      <c r="AP597" s="198"/>
      <c r="AQ597" s="198"/>
      <c r="AR597" s="198"/>
      <c r="AS597" s="198"/>
    </row>
    <row r="598" s="158" customFormat="1" ht="106" customHeight="1" spans="1:45">
      <c r="A598" s="24" t="s">
        <v>933</v>
      </c>
      <c r="B598" s="23" t="s">
        <v>934</v>
      </c>
      <c r="C598" s="92">
        <v>10191110177</v>
      </c>
      <c r="D598" s="24" t="s">
        <v>1076</v>
      </c>
      <c r="E598" s="24" t="s">
        <v>1138</v>
      </c>
      <c r="F598" s="33" t="s">
        <v>153</v>
      </c>
      <c r="G598" s="24" t="s">
        <v>423</v>
      </c>
      <c r="H598" s="23">
        <v>2019</v>
      </c>
      <c r="I598" s="24" t="s">
        <v>617</v>
      </c>
      <c r="J598" s="27" t="s">
        <v>620</v>
      </c>
      <c r="K598" s="23">
        <v>13909125390</v>
      </c>
      <c r="L598" s="181">
        <v>40</v>
      </c>
      <c r="M598" s="181"/>
      <c r="N598" s="181"/>
      <c r="O598" s="181"/>
      <c r="P598" s="181"/>
      <c r="Q598" s="181"/>
      <c r="R598" s="181"/>
      <c r="S598" s="90">
        <v>40</v>
      </c>
      <c r="T598" s="90"/>
      <c r="U598" s="90"/>
      <c r="V598" s="90"/>
      <c r="W598" s="90"/>
      <c r="X598" s="90"/>
      <c r="Y598" s="90"/>
      <c r="Z598" s="90"/>
      <c r="AA598" s="24" t="s">
        <v>135</v>
      </c>
      <c r="AB598" s="24" t="s">
        <v>116</v>
      </c>
      <c r="AC598" s="24" t="s">
        <v>136</v>
      </c>
      <c r="AD598" s="24" t="s">
        <v>136</v>
      </c>
      <c r="AE598" s="24" t="s">
        <v>136</v>
      </c>
      <c r="AF598" s="24" t="s">
        <v>136</v>
      </c>
      <c r="AG598" s="252">
        <v>66</v>
      </c>
      <c r="AH598" s="252">
        <v>150</v>
      </c>
      <c r="AI598" s="24">
        <v>260</v>
      </c>
      <c r="AJ598" s="24">
        <v>703</v>
      </c>
      <c r="AK598" s="24" t="s">
        <v>1139</v>
      </c>
      <c r="AL598" s="225" t="s">
        <v>848</v>
      </c>
      <c r="AM598" s="24" t="s">
        <v>885</v>
      </c>
      <c r="AP598" s="198"/>
      <c r="AQ598" s="198"/>
      <c r="AR598" s="198"/>
      <c r="AS598" s="198"/>
    </row>
    <row r="599" s="158" customFormat="1" ht="106" customHeight="1" spans="1:45">
      <c r="A599" s="24" t="s">
        <v>933</v>
      </c>
      <c r="B599" s="23" t="s">
        <v>934</v>
      </c>
      <c r="C599" s="92">
        <v>10191110178</v>
      </c>
      <c r="D599" s="24" t="s">
        <v>1076</v>
      </c>
      <c r="E599" s="24" t="s">
        <v>1140</v>
      </c>
      <c r="F599" s="24" t="s">
        <v>155</v>
      </c>
      <c r="G599" s="24" t="s">
        <v>458</v>
      </c>
      <c r="H599" s="23">
        <v>2019</v>
      </c>
      <c r="I599" s="24" t="s">
        <v>937</v>
      </c>
      <c r="J599" s="27" t="s">
        <v>939</v>
      </c>
      <c r="K599" s="23">
        <v>18098055867</v>
      </c>
      <c r="L599" s="181">
        <v>30</v>
      </c>
      <c r="M599" s="181"/>
      <c r="N599" s="181"/>
      <c r="O599" s="181"/>
      <c r="P599" s="181"/>
      <c r="Q599" s="181"/>
      <c r="R599" s="181"/>
      <c r="S599" s="90">
        <v>30</v>
      </c>
      <c r="T599" s="90"/>
      <c r="U599" s="90"/>
      <c r="V599" s="90"/>
      <c r="W599" s="90"/>
      <c r="X599" s="90"/>
      <c r="Y599" s="90"/>
      <c r="Z599" s="90"/>
      <c r="AA599" s="24" t="s">
        <v>135</v>
      </c>
      <c r="AB599" s="24" t="s">
        <v>116</v>
      </c>
      <c r="AC599" s="24" t="s">
        <v>136</v>
      </c>
      <c r="AD599" s="24" t="s">
        <v>136</v>
      </c>
      <c r="AE599" s="24" t="s">
        <v>136</v>
      </c>
      <c r="AF599" s="24" t="s">
        <v>136</v>
      </c>
      <c r="AG599" s="92">
        <v>45</v>
      </c>
      <c r="AH599" s="92">
        <v>119</v>
      </c>
      <c r="AI599" s="92">
        <v>204</v>
      </c>
      <c r="AJ599" s="92">
        <v>514</v>
      </c>
      <c r="AK599" s="24" t="s">
        <v>877</v>
      </c>
      <c r="AL599" s="24" t="s">
        <v>848</v>
      </c>
      <c r="AM599" s="24" t="s">
        <v>885</v>
      </c>
      <c r="AP599" s="198"/>
      <c r="AQ599" s="198"/>
      <c r="AR599" s="198"/>
      <c r="AS599" s="198"/>
    </row>
    <row r="600" s="158" customFormat="1" ht="106" customHeight="1" spans="1:45">
      <c r="A600" s="24" t="s">
        <v>933</v>
      </c>
      <c r="B600" s="23" t="s">
        <v>934</v>
      </c>
      <c r="C600" s="92">
        <v>10191110179</v>
      </c>
      <c r="D600" s="24" t="s">
        <v>1076</v>
      </c>
      <c r="E600" s="24" t="s">
        <v>1141</v>
      </c>
      <c r="F600" s="24" t="s">
        <v>155</v>
      </c>
      <c r="G600" s="24" t="s">
        <v>235</v>
      </c>
      <c r="H600" s="23">
        <v>2019</v>
      </c>
      <c r="I600" s="24" t="s">
        <v>937</v>
      </c>
      <c r="J600" s="27" t="s">
        <v>939</v>
      </c>
      <c r="K600" s="23">
        <v>18098055867</v>
      </c>
      <c r="L600" s="181">
        <v>120</v>
      </c>
      <c r="M600" s="181"/>
      <c r="N600" s="181"/>
      <c r="O600" s="181"/>
      <c r="P600" s="181"/>
      <c r="Q600" s="181"/>
      <c r="R600" s="181"/>
      <c r="S600" s="90">
        <v>120</v>
      </c>
      <c r="T600" s="90"/>
      <c r="U600" s="90"/>
      <c r="V600" s="90"/>
      <c r="W600" s="90"/>
      <c r="X600" s="90"/>
      <c r="Y600" s="90"/>
      <c r="Z600" s="90"/>
      <c r="AA600" s="24" t="s">
        <v>135</v>
      </c>
      <c r="AB600" s="24" t="s">
        <v>116</v>
      </c>
      <c r="AC600" s="24" t="s">
        <v>136</v>
      </c>
      <c r="AD600" s="24" t="s">
        <v>136</v>
      </c>
      <c r="AE600" s="24" t="s">
        <v>136</v>
      </c>
      <c r="AF600" s="24" t="s">
        <v>136</v>
      </c>
      <c r="AG600" s="92">
        <v>90</v>
      </c>
      <c r="AH600" s="92">
        <v>180</v>
      </c>
      <c r="AI600" s="92">
        <v>212</v>
      </c>
      <c r="AJ600" s="92">
        <v>665</v>
      </c>
      <c r="AK600" s="24" t="s">
        <v>877</v>
      </c>
      <c r="AL600" s="24" t="s">
        <v>848</v>
      </c>
      <c r="AM600" s="24" t="s">
        <v>885</v>
      </c>
      <c r="AP600" s="198"/>
      <c r="AQ600" s="198"/>
      <c r="AR600" s="198"/>
      <c r="AS600" s="198"/>
    </row>
    <row r="601" s="158" customFormat="1" ht="106" customHeight="1" spans="1:45">
      <c r="A601" s="24" t="s">
        <v>933</v>
      </c>
      <c r="B601" s="23" t="s">
        <v>934</v>
      </c>
      <c r="C601" s="92">
        <v>10191110180</v>
      </c>
      <c r="D601" s="24" t="s">
        <v>1076</v>
      </c>
      <c r="E601" s="24" t="s">
        <v>1142</v>
      </c>
      <c r="F601" s="24" t="s">
        <v>157</v>
      </c>
      <c r="G601" s="24" t="s">
        <v>379</v>
      </c>
      <c r="H601" s="23">
        <v>2019</v>
      </c>
      <c r="I601" s="24" t="s">
        <v>617</v>
      </c>
      <c r="J601" s="27" t="s">
        <v>620</v>
      </c>
      <c r="K601" s="23">
        <v>13909125390</v>
      </c>
      <c r="L601" s="181">
        <v>90</v>
      </c>
      <c r="M601" s="181"/>
      <c r="N601" s="181"/>
      <c r="O601" s="181"/>
      <c r="P601" s="181"/>
      <c r="Q601" s="181"/>
      <c r="R601" s="181"/>
      <c r="S601" s="90">
        <v>90</v>
      </c>
      <c r="T601" s="90"/>
      <c r="U601" s="90"/>
      <c r="V601" s="90"/>
      <c r="W601" s="90"/>
      <c r="X601" s="90"/>
      <c r="Y601" s="90"/>
      <c r="Z601" s="90"/>
      <c r="AA601" s="24" t="s">
        <v>135</v>
      </c>
      <c r="AB601" s="24" t="s">
        <v>116</v>
      </c>
      <c r="AC601" s="24" t="s">
        <v>136</v>
      </c>
      <c r="AD601" s="24" t="s">
        <v>136</v>
      </c>
      <c r="AE601" s="24" t="s">
        <v>136</v>
      </c>
      <c r="AF601" s="24" t="s">
        <v>136</v>
      </c>
      <c r="AG601" s="24">
        <v>59</v>
      </c>
      <c r="AH601" s="24">
        <v>120</v>
      </c>
      <c r="AI601" s="24">
        <v>158</v>
      </c>
      <c r="AJ601" s="24">
        <v>437</v>
      </c>
      <c r="AK601" s="24" t="s">
        <v>877</v>
      </c>
      <c r="AL601" s="24" t="s">
        <v>848</v>
      </c>
      <c r="AM601" s="24" t="s">
        <v>885</v>
      </c>
      <c r="AP601" s="198"/>
      <c r="AQ601" s="198"/>
      <c r="AR601" s="198"/>
      <c r="AS601" s="198"/>
    </row>
    <row r="602" s="158" customFormat="1" ht="64" customHeight="1" spans="1:45">
      <c r="A602" s="24" t="s">
        <v>933</v>
      </c>
      <c r="B602" s="23" t="s">
        <v>1143</v>
      </c>
      <c r="C602" s="24">
        <v>10191120001</v>
      </c>
      <c r="D602" s="73" t="s">
        <v>1144</v>
      </c>
      <c r="E602" s="27" t="s">
        <v>1145</v>
      </c>
      <c r="F602" s="24" t="s">
        <v>1146</v>
      </c>
      <c r="G602" s="24" t="s">
        <v>1146</v>
      </c>
      <c r="H602" s="23">
        <v>2019</v>
      </c>
      <c r="I602" s="24" t="s">
        <v>1147</v>
      </c>
      <c r="J602" s="27" t="s">
        <v>1148</v>
      </c>
      <c r="K602" s="23">
        <v>19929121999</v>
      </c>
      <c r="L602" s="181">
        <v>51.6578</v>
      </c>
      <c r="M602" s="181"/>
      <c r="N602" s="181"/>
      <c r="O602" s="181"/>
      <c r="P602" s="181"/>
      <c r="Q602" s="181"/>
      <c r="R602" s="181"/>
      <c r="S602" s="27">
        <v>51.6578</v>
      </c>
      <c r="T602" s="90"/>
      <c r="U602" s="90"/>
      <c r="V602" s="90"/>
      <c r="W602" s="90"/>
      <c r="X602" s="90"/>
      <c r="Y602" s="90"/>
      <c r="Z602" s="90"/>
      <c r="AA602" s="24" t="s">
        <v>135</v>
      </c>
      <c r="AB602" s="24" t="s">
        <v>136</v>
      </c>
      <c r="AC602" s="24" t="s">
        <v>136</v>
      </c>
      <c r="AD602" s="24" t="s">
        <v>136</v>
      </c>
      <c r="AE602" s="24" t="s">
        <v>136</v>
      </c>
      <c r="AF602" s="24" t="s">
        <v>136</v>
      </c>
      <c r="AG602" s="92">
        <v>6796</v>
      </c>
      <c r="AH602" s="92">
        <v>14876</v>
      </c>
      <c r="AI602" s="219" t="s">
        <v>1149</v>
      </c>
      <c r="AJ602" s="92">
        <v>71878</v>
      </c>
      <c r="AK602" s="27" t="s">
        <v>1150</v>
      </c>
      <c r="AL602" s="27" t="s">
        <v>1150</v>
      </c>
      <c r="AM602" s="24"/>
      <c r="AP602" s="198"/>
      <c r="AQ602" s="198"/>
      <c r="AR602" s="198"/>
      <c r="AS602" s="198"/>
    </row>
    <row r="603" s="158" customFormat="1" ht="64" customHeight="1" spans="1:45">
      <c r="A603" s="24" t="s">
        <v>933</v>
      </c>
      <c r="B603" s="23" t="s">
        <v>1151</v>
      </c>
      <c r="C603" s="24">
        <v>10191130001</v>
      </c>
      <c r="D603" s="73" t="s">
        <v>1152</v>
      </c>
      <c r="E603" s="24" t="s">
        <v>1153</v>
      </c>
      <c r="F603" s="23" t="s">
        <v>153</v>
      </c>
      <c r="G603" s="25" t="s">
        <v>211</v>
      </c>
      <c r="H603" s="24" t="s">
        <v>159</v>
      </c>
      <c r="I603" s="24" t="s">
        <v>617</v>
      </c>
      <c r="J603" s="27" t="s">
        <v>620</v>
      </c>
      <c r="K603" s="23">
        <v>13909125390</v>
      </c>
      <c r="L603" s="181">
        <v>5</v>
      </c>
      <c r="M603" s="181"/>
      <c r="N603" s="181"/>
      <c r="O603" s="181"/>
      <c r="P603" s="181"/>
      <c r="Q603" s="181"/>
      <c r="R603" s="181">
        <v>5</v>
      </c>
      <c r="S603" s="90"/>
      <c r="T603" s="90"/>
      <c r="U603" s="90"/>
      <c r="V603" s="90"/>
      <c r="W603" s="90"/>
      <c r="X603" s="90"/>
      <c r="Y603" s="90"/>
      <c r="Z603" s="90"/>
      <c r="AA603" s="24" t="s">
        <v>135</v>
      </c>
      <c r="AB603" s="24" t="s">
        <v>116</v>
      </c>
      <c r="AC603" s="24" t="s">
        <v>116</v>
      </c>
      <c r="AD603" s="24" t="s">
        <v>116</v>
      </c>
      <c r="AE603" s="24" t="s">
        <v>136</v>
      </c>
      <c r="AF603" s="24" t="s">
        <v>136</v>
      </c>
      <c r="AG603" s="24">
        <v>67</v>
      </c>
      <c r="AH603" s="24">
        <v>121</v>
      </c>
      <c r="AI603" s="24">
        <v>258</v>
      </c>
      <c r="AJ603" s="24">
        <v>675</v>
      </c>
      <c r="AK603" s="24" t="s">
        <v>1154</v>
      </c>
      <c r="AL603" s="24" t="s">
        <v>147</v>
      </c>
      <c r="AM603" s="24"/>
      <c r="AP603" s="198"/>
      <c r="AQ603" s="198"/>
      <c r="AR603" s="198"/>
      <c r="AS603" s="198"/>
    </row>
    <row r="604" s="158" customFormat="1" ht="64" customHeight="1" spans="1:45">
      <c r="A604" s="24" t="s">
        <v>933</v>
      </c>
      <c r="B604" s="23" t="s">
        <v>1151</v>
      </c>
      <c r="C604" s="24">
        <v>10191130002</v>
      </c>
      <c r="D604" s="73" t="s">
        <v>1155</v>
      </c>
      <c r="E604" s="24" t="s">
        <v>1156</v>
      </c>
      <c r="F604" s="33" t="s">
        <v>143</v>
      </c>
      <c r="G604" s="24" t="s">
        <v>616</v>
      </c>
      <c r="H604" s="23">
        <v>2019</v>
      </c>
      <c r="I604" s="24" t="s">
        <v>617</v>
      </c>
      <c r="J604" s="27" t="s">
        <v>620</v>
      </c>
      <c r="K604" s="23">
        <v>13909125390</v>
      </c>
      <c r="L604" s="181">
        <v>51</v>
      </c>
      <c r="M604" s="181"/>
      <c r="N604" s="181"/>
      <c r="O604" s="181"/>
      <c r="P604" s="181"/>
      <c r="Q604" s="181"/>
      <c r="R604" s="181"/>
      <c r="S604" s="90">
        <v>51</v>
      </c>
      <c r="T604" s="90"/>
      <c r="U604" s="90"/>
      <c r="V604" s="90"/>
      <c r="W604" s="90"/>
      <c r="X604" s="90"/>
      <c r="Y604" s="90"/>
      <c r="Z604" s="90"/>
      <c r="AA604" s="24" t="s">
        <v>135</v>
      </c>
      <c r="AB604" s="24" t="s">
        <v>116</v>
      </c>
      <c r="AC604" s="24" t="s">
        <v>136</v>
      </c>
      <c r="AD604" s="24" t="s">
        <v>136</v>
      </c>
      <c r="AE604" s="24" t="s">
        <v>136</v>
      </c>
      <c r="AF604" s="24" t="s">
        <v>136</v>
      </c>
      <c r="AG604" s="24">
        <v>64</v>
      </c>
      <c r="AH604" s="24">
        <v>126</v>
      </c>
      <c r="AI604" s="24">
        <v>240</v>
      </c>
      <c r="AJ604" s="24">
        <v>604</v>
      </c>
      <c r="AK604" s="24" t="s">
        <v>1157</v>
      </c>
      <c r="AL604" s="24" t="s">
        <v>848</v>
      </c>
      <c r="AM604" s="24" t="s">
        <v>885</v>
      </c>
      <c r="AP604" s="198"/>
      <c r="AQ604" s="198"/>
      <c r="AR604" s="198"/>
      <c r="AS604" s="198"/>
    </row>
    <row r="605" s="158" customFormat="1" ht="64" customHeight="1" spans="1:45">
      <c r="A605" s="24" t="s">
        <v>933</v>
      </c>
      <c r="B605" s="23" t="s">
        <v>1151</v>
      </c>
      <c r="C605" s="24">
        <v>10191130003</v>
      </c>
      <c r="D605" s="24" t="s">
        <v>1144</v>
      </c>
      <c r="E605" s="27" t="s">
        <v>1158</v>
      </c>
      <c r="F605" s="24" t="s">
        <v>1146</v>
      </c>
      <c r="G605" s="24" t="s">
        <v>1146</v>
      </c>
      <c r="H605" s="23">
        <v>2019</v>
      </c>
      <c r="I605" s="24" t="s">
        <v>1147</v>
      </c>
      <c r="J605" s="27" t="s">
        <v>1148</v>
      </c>
      <c r="K605" s="23">
        <v>19929121999</v>
      </c>
      <c r="L605" s="181">
        <v>150.5368</v>
      </c>
      <c r="M605" s="181"/>
      <c r="N605" s="181"/>
      <c r="O605" s="181"/>
      <c r="P605" s="181"/>
      <c r="Q605" s="181"/>
      <c r="R605" s="181"/>
      <c r="S605" s="24">
        <v>150.5368</v>
      </c>
      <c r="T605" s="90"/>
      <c r="U605" s="90"/>
      <c r="V605" s="90"/>
      <c r="W605" s="90"/>
      <c r="X605" s="90"/>
      <c r="Y605" s="90"/>
      <c r="Z605" s="90"/>
      <c r="AA605" s="24" t="s">
        <v>135</v>
      </c>
      <c r="AB605" s="24" t="s">
        <v>136</v>
      </c>
      <c r="AC605" s="24" t="s">
        <v>136</v>
      </c>
      <c r="AD605" s="24" t="s">
        <v>136</v>
      </c>
      <c r="AE605" s="24" t="s">
        <v>136</v>
      </c>
      <c r="AF605" s="24" t="s">
        <v>136</v>
      </c>
      <c r="AG605" s="92">
        <v>6796</v>
      </c>
      <c r="AH605" s="92">
        <v>14876</v>
      </c>
      <c r="AI605" s="219" t="s">
        <v>1149</v>
      </c>
      <c r="AJ605" s="92">
        <v>71878</v>
      </c>
      <c r="AK605" s="24" t="s">
        <v>1159</v>
      </c>
      <c r="AL605" s="24" t="s">
        <v>1159</v>
      </c>
      <c r="AM605" s="24"/>
      <c r="AP605" s="198"/>
      <c r="AQ605" s="198"/>
      <c r="AR605" s="198"/>
      <c r="AS605" s="198"/>
    </row>
    <row r="606" s="158" customFormat="1" ht="64" customHeight="1" spans="1:45">
      <c r="A606" s="24" t="s">
        <v>933</v>
      </c>
      <c r="B606" s="23" t="s">
        <v>1160</v>
      </c>
      <c r="C606" s="24">
        <v>10191150001</v>
      </c>
      <c r="D606" s="24" t="s">
        <v>1161</v>
      </c>
      <c r="E606" s="24" t="s">
        <v>1162</v>
      </c>
      <c r="F606" s="33" t="s">
        <v>143</v>
      </c>
      <c r="G606" s="27" t="s">
        <v>300</v>
      </c>
      <c r="H606" s="23">
        <v>2019</v>
      </c>
      <c r="I606" s="24" t="s">
        <v>617</v>
      </c>
      <c r="J606" s="24" t="s">
        <v>301</v>
      </c>
      <c r="K606" s="23">
        <v>13831205730</v>
      </c>
      <c r="L606" s="181">
        <v>10</v>
      </c>
      <c r="M606" s="181"/>
      <c r="N606" s="181"/>
      <c r="O606" s="181"/>
      <c r="P606" s="181"/>
      <c r="Q606" s="181"/>
      <c r="R606" s="181">
        <v>10</v>
      </c>
      <c r="S606" s="90"/>
      <c r="T606" s="90"/>
      <c r="U606" s="90"/>
      <c r="V606" s="90"/>
      <c r="W606" s="90"/>
      <c r="X606" s="90"/>
      <c r="Y606" s="90"/>
      <c r="Z606" s="90"/>
      <c r="AA606" s="24" t="s">
        <v>135</v>
      </c>
      <c r="AB606" s="24" t="s">
        <v>116</v>
      </c>
      <c r="AC606" s="24" t="s">
        <v>136</v>
      </c>
      <c r="AD606" s="24" t="s">
        <v>136</v>
      </c>
      <c r="AE606" s="24" t="s">
        <v>136</v>
      </c>
      <c r="AF606" s="24" t="s">
        <v>136</v>
      </c>
      <c r="AG606" s="24">
        <v>102</v>
      </c>
      <c r="AH606" s="24">
        <v>235</v>
      </c>
      <c r="AI606" s="24">
        <v>375</v>
      </c>
      <c r="AJ606" s="24">
        <v>1054</v>
      </c>
      <c r="AK606" s="24" t="s">
        <v>599</v>
      </c>
      <c r="AL606" s="24" t="s">
        <v>600</v>
      </c>
      <c r="AM606" s="24"/>
      <c r="AP606" s="198"/>
      <c r="AQ606" s="198"/>
      <c r="AR606" s="198"/>
      <c r="AS606" s="198"/>
    </row>
    <row r="607" s="158" customFormat="1" ht="64" customHeight="1" spans="1:45">
      <c r="A607" s="24" t="s">
        <v>933</v>
      </c>
      <c r="B607" s="23" t="s">
        <v>1160</v>
      </c>
      <c r="C607" s="24">
        <v>10191150002</v>
      </c>
      <c r="D607" s="24" t="s">
        <v>1161</v>
      </c>
      <c r="E607" s="24" t="s">
        <v>1163</v>
      </c>
      <c r="F607" s="33" t="s">
        <v>143</v>
      </c>
      <c r="G607" s="24" t="s">
        <v>371</v>
      </c>
      <c r="H607" s="23">
        <v>2019</v>
      </c>
      <c r="I607" s="24" t="s">
        <v>617</v>
      </c>
      <c r="J607" s="24" t="s">
        <v>448</v>
      </c>
      <c r="K607" s="23">
        <v>13488387888</v>
      </c>
      <c r="L607" s="181">
        <v>95</v>
      </c>
      <c r="M607" s="181">
        <v>95</v>
      </c>
      <c r="N607" s="181"/>
      <c r="O607" s="181"/>
      <c r="P607" s="181">
        <v>95</v>
      </c>
      <c r="Q607" s="181"/>
      <c r="R607" s="181"/>
      <c r="S607" s="90"/>
      <c r="T607" s="90"/>
      <c r="U607" s="90"/>
      <c r="V607" s="90"/>
      <c r="W607" s="90"/>
      <c r="X607" s="90"/>
      <c r="Y607" s="90"/>
      <c r="Z607" s="90"/>
      <c r="AA607" s="24" t="s">
        <v>135</v>
      </c>
      <c r="AB607" s="24" t="s">
        <v>116</v>
      </c>
      <c r="AC607" s="24" t="s">
        <v>136</v>
      </c>
      <c r="AD607" s="24" t="s">
        <v>136</v>
      </c>
      <c r="AE607" s="24" t="s">
        <v>136</v>
      </c>
      <c r="AF607" s="24" t="s">
        <v>136</v>
      </c>
      <c r="AG607" s="24">
        <v>55</v>
      </c>
      <c r="AH607" s="24">
        <v>106</v>
      </c>
      <c r="AI607" s="24">
        <v>205</v>
      </c>
      <c r="AJ607" s="24">
        <v>482</v>
      </c>
      <c r="AK607" s="24" t="s">
        <v>599</v>
      </c>
      <c r="AL607" s="24" t="s">
        <v>600</v>
      </c>
      <c r="AM607" s="24"/>
      <c r="AP607" s="198"/>
      <c r="AQ607" s="198"/>
      <c r="AR607" s="198"/>
      <c r="AS607" s="198"/>
    </row>
    <row r="608" s="158" customFormat="1" ht="64" customHeight="1" spans="1:45">
      <c r="A608" s="24" t="s">
        <v>933</v>
      </c>
      <c r="B608" s="23" t="s">
        <v>1160</v>
      </c>
      <c r="C608" s="24">
        <v>10191150003</v>
      </c>
      <c r="D608" s="24" t="s">
        <v>1161</v>
      </c>
      <c r="E608" s="24" t="s">
        <v>1164</v>
      </c>
      <c r="F608" s="33" t="s">
        <v>151</v>
      </c>
      <c r="G608" s="24" t="s">
        <v>220</v>
      </c>
      <c r="H608" s="24" t="s">
        <v>159</v>
      </c>
      <c r="I608" s="24" t="s">
        <v>617</v>
      </c>
      <c r="J608" s="27" t="s">
        <v>620</v>
      </c>
      <c r="K608" s="23">
        <v>13909125390</v>
      </c>
      <c r="L608" s="181">
        <v>9.5</v>
      </c>
      <c r="M608" s="181"/>
      <c r="N608" s="181"/>
      <c r="O608" s="181"/>
      <c r="P608" s="181"/>
      <c r="Q608" s="181"/>
      <c r="R608" s="181">
        <v>9.5</v>
      </c>
      <c r="S608" s="90"/>
      <c r="T608" s="90"/>
      <c r="U608" s="90"/>
      <c r="V608" s="90"/>
      <c r="W608" s="90"/>
      <c r="X608" s="90"/>
      <c r="Y608" s="90"/>
      <c r="Z608" s="90"/>
      <c r="AA608" s="24" t="s">
        <v>135</v>
      </c>
      <c r="AB608" s="24" t="s">
        <v>116</v>
      </c>
      <c r="AC608" s="24" t="s">
        <v>116</v>
      </c>
      <c r="AD608" s="24" t="s">
        <v>136</v>
      </c>
      <c r="AE608" s="24" t="s">
        <v>136</v>
      </c>
      <c r="AF608" s="24" t="s">
        <v>136</v>
      </c>
      <c r="AG608" s="24">
        <v>53</v>
      </c>
      <c r="AH608" s="24">
        <v>125</v>
      </c>
      <c r="AI608" s="24">
        <v>332</v>
      </c>
      <c r="AJ608" s="24">
        <v>752</v>
      </c>
      <c r="AK608" s="24" t="s">
        <v>599</v>
      </c>
      <c r="AL608" s="24" t="s">
        <v>600</v>
      </c>
      <c r="AM608" s="24"/>
      <c r="AP608" s="198"/>
      <c r="AQ608" s="198"/>
      <c r="AR608" s="198"/>
      <c r="AS608" s="198"/>
    </row>
    <row r="609" s="158" customFormat="1" ht="64" customHeight="1" spans="1:45">
      <c r="A609" s="24" t="s">
        <v>933</v>
      </c>
      <c r="B609" s="23" t="s">
        <v>1160</v>
      </c>
      <c r="C609" s="24">
        <v>10191150004</v>
      </c>
      <c r="D609" s="24" t="s">
        <v>1161</v>
      </c>
      <c r="E609" s="24" t="s">
        <v>1165</v>
      </c>
      <c r="F609" s="33" t="s">
        <v>151</v>
      </c>
      <c r="G609" s="24" t="s">
        <v>405</v>
      </c>
      <c r="H609" s="23">
        <v>2019</v>
      </c>
      <c r="I609" s="24" t="s">
        <v>617</v>
      </c>
      <c r="J609" s="27" t="s">
        <v>620</v>
      </c>
      <c r="K609" s="23">
        <v>13909125390</v>
      </c>
      <c r="L609" s="218">
        <v>40</v>
      </c>
      <c r="M609" s="218">
        <v>40</v>
      </c>
      <c r="N609" s="218"/>
      <c r="O609" s="181"/>
      <c r="P609" s="218">
        <v>40</v>
      </c>
      <c r="Q609" s="181"/>
      <c r="R609" s="181"/>
      <c r="S609" s="90"/>
      <c r="T609" s="90"/>
      <c r="U609" s="90"/>
      <c r="V609" s="90"/>
      <c r="W609" s="90"/>
      <c r="X609" s="90"/>
      <c r="Y609" s="90"/>
      <c r="Z609" s="90"/>
      <c r="AA609" s="24" t="s">
        <v>135</v>
      </c>
      <c r="AB609" s="24" t="s">
        <v>116</v>
      </c>
      <c r="AC609" s="24" t="s">
        <v>116</v>
      </c>
      <c r="AD609" s="24" t="s">
        <v>116</v>
      </c>
      <c r="AE609" s="24" t="s">
        <v>116</v>
      </c>
      <c r="AF609" s="24" t="s">
        <v>136</v>
      </c>
      <c r="AG609" s="24">
        <v>100</v>
      </c>
      <c r="AH609" s="24">
        <v>213</v>
      </c>
      <c r="AI609" s="24">
        <v>453</v>
      </c>
      <c r="AJ609" s="24">
        <v>1043</v>
      </c>
      <c r="AK609" s="24" t="s">
        <v>599</v>
      </c>
      <c r="AL609" s="24" t="s">
        <v>600</v>
      </c>
      <c r="AM609" s="24"/>
      <c r="AP609" s="198"/>
      <c r="AQ609" s="198"/>
      <c r="AR609" s="198"/>
      <c r="AS609" s="198"/>
    </row>
    <row r="610" s="158" customFormat="1" ht="64" customHeight="1" spans="1:45">
      <c r="A610" s="24" t="s">
        <v>933</v>
      </c>
      <c r="B610" s="23" t="s">
        <v>1160</v>
      </c>
      <c r="C610" s="24">
        <v>10191150005</v>
      </c>
      <c r="D610" s="24" t="s">
        <v>1161</v>
      </c>
      <c r="E610" s="24" t="s">
        <v>1166</v>
      </c>
      <c r="F610" s="33" t="s">
        <v>151</v>
      </c>
      <c r="G610" s="24" t="s">
        <v>405</v>
      </c>
      <c r="H610" s="23">
        <v>2019</v>
      </c>
      <c r="I610" s="24" t="s">
        <v>617</v>
      </c>
      <c r="J610" s="27" t="s">
        <v>620</v>
      </c>
      <c r="K610" s="23">
        <v>13909125390</v>
      </c>
      <c r="L610" s="218">
        <v>40</v>
      </c>
      <c r="M610" s="218">
        <v>40</v>
      </c>
      <c r="N610" s="218"/>
      <c r="O610" s="181"/>
      <c r="P610" s="218">
        <v>40</v>
      </c>
      <c r="Q610" s="181"/>
      <c r="R610" s="181"/>
      <c r="S610" s="90"/>
      <c r="T610" s="90"/>
      <c r="U610" s="90"/>
      <c r="V610" s="90"/>
      <c r="W610" s="90"/>
      <c r="X610" s="90"/>
      <c r="Y610" s="90"/>
      <c r="Z610" s="90"/>
      <c r="AA610" s="24" t="s">
        <v>135</v>
      </c>
      <c r="AB610" s="24" t="s">
        <v>116</v>
      </c>
      <c r="AC610" s="24" t="s">
        <v>116</v>
      </c>
      <c r="AD610" s="24" t="s">
        <v>116</v>
      </c>
      <c r="AE610" s="24" t="s">
        <v>116</v>
      </c>
      <c r="AF610" s="24" t="s">
        <v>136</v>
      </c>
      <c r="AG610" s="24">
        <v>100</v>
      </c>
      <c r="AH610" s="24">
        <v>213</v>
      </c>
      <c r="AI610" s="24">
        <v>453</v>
      </c>
      <c r="AJ610" s="24">
        <v>1043</v>
      </c>
      <c r="AK610" s="24" t="s">
        <v>599</v>
      </c>
      <c r="AL610" s="24" t="s">
        <v>600</v>
      </c>
      <c r="AM610" s="24"/>
      <c r="AP610" s="198"/>
      <c r="AQ610" s="198"/>
      <c r="AR610" s="198"/>
      <c r="AS610" s="198"/>
    </row>
    <row r="611" s="158" customFormat="1" ht="64" customHeight="1" spans="1:45">
      <c r="A611" s="24" t="s">
        <v>933</v>
      </c>
      <c r="B611" s="23" t="s">
        <v>1160</v>
      </c>
      <c r="C611" s="24">
        <v>10191150006</v>
      </c>
      <c r="D611" s="24" t="s">
        <v>1161</v>
      </c>
      <c r="E611" s="24" t="s">
        <v>1167</v>
      </c>
      <c r="F611" s="33" t="s">
        <v>151</v>
      </c>
      <c r="G611" s="24" t="s">
        <v>433</v>
      </c>
      <c r="H611" s="23">
        <v>2019</v>
      </c>
      <c r="I611" s="24" t="s">
        <v>617</v>
      </c>
      <c r="J611" s="27" t="s">
        <v>620</v>
      </c>
      <c r="K611" s="23">
        <v>13909125390</v>
      </c>
      <c r="L611" s="218">
        <v>5</v>
      </c>
      <c r="M611" s="181"/>
      <c r="N611" s="181"/>
      <c r="O611" s="181"/>
      <c r="P611" s="181"/>
      <c r="Q611" s="181"/>
      <c r="R611" s="218">
        <v>5</v>
      </c>
      <c r="S611" s="90"/>
      <c r="T611" s="90"/>
      <c r="U611" s="90"/>
      <c r="V611" s="90"/>
      <c r="W611" s="90"/>
      <c r="X611" s="90"/>
      <c r="Y611" s="90"/>
      <c r="Z611" s="90"/>
      <c r="AA611" s="24" t="s">
        <v>135</v>
      </c>
      <c r="AB611" s="24" t="s">
        <v>116</v>
      </c>
      <c r="AC611" s="24" t="s">
        <v>116</v>
      </c>
      <c r="AD611" s="24" t="s">
        <v>116</v>
      </c>
      <c r="AE611" s="24" t="s">
        <v>116</v>
      </c>
      <c r="AF611" s="24" t="s">
        <v>136</v>
      </c>
      <c r="AG611" s="24">
        <v>56</v>
      </c>
      <c r="AH611" s="24">
        <v>118</v>
      </c>
      <c r="AI611" s="24">
        <v>232</v>
      </c>
      <c r="AJ611" s="24">
        <v>574</v>
      </c>
      <c r="AK611" s="24" t="s">
        <v>599</v>
      </c>
      <c r="AL611" s="24" t="s">
        <v>600</v>
      </c>
      <c r="AM611" s="24"/>
      <c r="AP611" s="198"/>
      <c r="AQ611" s="198"/>
      <c r="AR611" s="198"/>
      <c r="AS611" s="198"/>
    </row>
    <row r="612" s="158" customFormat="1" ht="64" customHeight="1" spans="1:45">
      <c r="A612" s="24" t="s">
        <v>933</v>
      </c>
      <c r="B612" s="23" t="s">
        <v>1160</v>
      </c>
      <c r="C612" s="24">
        <v>10191150007</v>
      </c>
      <c r="D612" s="24" t="s">
        <v>1161</v>
      </c>
      <c r="E612" s="24" t="s">
        <v>1168</v>
      </c>
      <c r="F612" s="33" t="s">
        <v>151</v>
      </c>
      <c r="G612" s="24" t="s">
        <v>642</v>
      </c>
      <c r="H612" s="24" t="s">
        <v>159</v>
      </c>
      <c r="I612" s="24" t="s">
        <v>617</v>
      </c>
      <c r="J612" s="27" t="s">
        <v>620</v>
      </c>
      <c r="K612" s="23">
        <v>13909125390</v>
      </c>
      <c r="L612" s="218">
        <v>0.37</v>
      </c>
      <c r="M612" s="181"/>
      <c r="N612" s="181"/>
      <c r="O612" s="181"/>
      <c r="P612" s="181"/>
      <c r="Q612" s="181"/>
      <c r="R612" s="218">
        <v>0.37</v>
      </c>
      <c r="S612" s="90"/>
      <c r="T612" s="90"/>
      <c r="U612" s="90"/>
      <c r="V612" s="90"/>
      <c r="W612" s="90"/>
      <c r="X612" s="90"/>
      <c r="Y612" s="90"/>
      <c r="Z612" s="90"/>
      <c r="AA612" s="24" t="s">
        <v>135</v>
      </c>
      <c r="AB612" s="24" t="s">
        <v>116</v>
      </c>
      <c r="AC612" s="24" t="s">
        <v>116</v>
      </c>
      <c r="AD612" s="24" t="s">
        <v>136</v>
      </c>
      <c r="AE612" s="24" t="s">
        <v>136</v>
      </c>
      <c r="AF612" s="24" t="s">
        <v>136</v>
      </c>
      <c r="AG612" s="24">
        <v>40</v>
      </c>
      <c r="AH612" s="24">
        <v>104</v>
      </c>
      <c r="AI612" s="24">
        <v>136</v>
      </c>
      <c r="AJ612" s="24">
        <v>379</v>
      </c>
      <c r="AK612" s="24" t="s">
        <v>599</v>
      </c>
      <c r="AL612" s="24" t="s">
        <v>600</v>
      </c>
      <c r="AM612" s="24"/>
      <c r="AP612" s="198"/>
      <c r="AQ612" s="198"/>
      <c r="AR612" s="198"/>
      <c r="AS612" s="198"/>
    </row>
    <row r="613" s="158" customFormat="1" ht="64" customHeight="1" spans="1:45">
      <c r="A613" s="24" t="s">
        <v>933</v>
      </c>
      <c r="B613" s="23" t="s">
        <v>1160</v>
      </c>
      <c r="C613" s="24">
        <v>10191150008</v>
      </c>
      <c r="D613" s="24" t="s">
        <v>1161</v>
      </c>
      <c r="E613" s="24" t="s">
        <v>1169</v>
      </c>
      <c r="F613" s="24" t="s">
        <v>155</v>
      </c>
      <c r="G613" s="24" t="s">
        <v>178</v>
      </c>
      <c r="H613" s="23">
        <v>2019</v>
      </c>
      <c r="I613" s="24" t="s">
        <v>617</v>
      </c>
      <c r="J613" s="27" t="s">
        <v>620</v>
      </c>
      <c r="K613" s="23">
        <v>13909125390</v>
      </c>
      <c r="L613" s="181">
        <v>90</v>
      </c>
      <c r="M613" s="181">
        <v>90</v>
      </c>
      <c r="N613" s="181"/>
      <c r="O613" s="181"/>
      <c r="P613" s="181">
        <v>90</v>
      </c>
      <c r="Q613" s="181"/>
      <c r="R613" s="181"/>
      <c r="S613" s="90"/>
      <c r="T613" s="90"/>
      <c r="U613" s="90"/>
      <c r="V613" s="90"/>
      <c r="W613" s="90"/>
      <c r="X613" s="90"/>
      <c r="Y613" s="90"/>
      <c r="Z613" s="90"/>
      <c r="AA613" s="24" t="s">
        <v>135</v>
      </c>
      <c r="AB613" s="24" t="s">
        <v>116</v>
      </c>
      <c r="AC613" s="24" t="s">
        <v>116</v>
      </c>
      <c r="AD613" s="24" t="s">
        <v>116</v>
      </c>
      <c r="AE613" s="24" t="s">
        <v>116</v>
      </c>
      <c r="AF613" s="24" t="s">
        <v>136</v>
      </c>
      <c r="AG613" s="191">
        <v>31</v>
      </c>
      <c r="AH613" s="191">
        <v>74</v>
      </c>
      <c r="AI613" s="191">
        <v>31</v>
      </c>
      <c r="AJ613" s="191">
        <v>74</v>
      </c>
      <c r="AK613" s="24" t="s">
        <v>877</v>
      </c>
      <c r="AL613" s="24" t="s">
        <v>848</v>
      </c>
      <c r="AM613" s="24"/>
      <c r="AP613" s="198"/>
      <c r="AQ613" s="198"/>
      <c r="AR613" s="198"/>
      <c r="AS613" s="198"/>
    </row>
    <row r="614" s="158" customFormat="1" ht="64" customHeight="1" spans="1:45">
      <c r="A614" s="24" t="s">
        <v>933</v>
      </c>
      <c r="B614" s="23" t="s">
        <v>1160</v>
      </c>
      <c r="C614" s="24">
        <v>10191150009</v>
      </c>
      <c r="D614" s="24" t="s">
        <v>1161</v>
      </c>
      <c r="E614" s="24" t="s">
        <v>1170</v>
      </c>
      <c r="F614" s="24" t="s">
        <v>155</v>
      </c>
      <c r="G614" s="24" t="s">
        <v>458</v>
      </c>
      <c r="H614" s="23">
        <v>2019</v>
      </c>
      <c r="I614" s="24" t="s">
        <v>617</v>
      </c>
      <c r="J614" s="27" t="s">
        <v>620</v>
      </c>
      <c r="K614" s="23">
        <v>13909125390</v>
      </c>
      <c r="L614" s="181">
        <v>51</v>
      </c>
      <c r="M614" s="181">
        <v>51</v>
      </c>
      <c r="N614" s="181">
        <v>51</v>
      </c>
      <c r="O614" s="181"/>
      <c r="P614" s="181"/>
      <c r="Q614" s="181"/>
      <c r="R614" s="181"/>
      <c r="S614" s="90"/>
      <c r="T614" s="90"/>
      <c r="U614" s="90"/>
      <c r="V614" s="90"/>
      <c r="W614" s="90"/>
      <c r="X614" s="90"/>
      <c r="Y614" s="90"/>
      <c r="Z614" s="90"/>
      <c r="AA614" s="24" t="s">
        <v>135</v>
      </c>
      <c r="AB614" s="24" t="s">
        <v>116</v>
      </c>
      <c r="AC614" s="24" t="s">
        <v>116</v>
      </c>
      <c r="AD614" s="24" t="s">
        <v>116</v>
      </c>
      <c r="AE614" s="24" t="s">
        <v>116</v>
      </c>
      <c r="AF614" s="24" t="s">
        <v>136</v>
      </c>
      <c r="AG614" s="191">
        <v>44</v>
      </c>
      <c r="AH614" s="191">
        <v>118</v>
      </c>
      <c r="AI614" s="191">
        <v>44</v>
      </c>
      <c r="AJ614" s="191">
        <v>118</v>
      </c>
      <c r="AK614" s="24" t="s">
        <v>877</v>
      </c>
      <c r="AL614" s="24" t="s">
        <v>848</v>
      </c>
      <c r="AM614" s="24"/>
      <c r="AP614" s="198"/>
      <c r="AQ614" s="198"/>
      <c r="AR614" s="198"/>
      <c r="AS614" s="198"/>
    </row>
    <row r="615" s="158" customFormat="1" ht="85" customHeight="1" spans="1:45">
      <c r="A615" s="24" t="s">
        <v>933</v>
      </c>
      <c r="B615" s="23" t="s">
        <v>1160</v>
      </c>
      <c r="C615" s="24">
        <v>10191150010</v>
      </c>
      <c r="D615" s="73" t="s">
        <v>553</v>
      </c>
      <c r="E615" s="24" t="s">
        <v>1171</v>
      </c>
      <c r="F615" s="23" t="s">
        <v>155</v>
      </c>
      <c r="G615" s="25" t="s">
        <v>458</v>
      </c>
      <c r="H615" s="23">
        <v>2019</v>
      </c>
      <c r="I615" s="24" t="s">
        <v>144</v>
      </c>
      <c r="J615" s="24" t="s">
        <v>459</v>
      </c>
      <c r="K615" s="23">
        <v>6620561</v>
      </c>
      <c r="L615" s="181">
        <v>7</v>
      </c>
      <c r="M615" s="181"/>
      <c r="N615" s="181"/>
      <c r="O615" s="181"/>
      <c r="P615" s="181"/>
      <c r="Q615" s="181"/>
      <c r="R615" s="181">
        <v>7</v>
      </c>
      <c r="S615" s="90"/>
      <c r="T615" s="90"/>
      <c r="U615" s="90"/>
      <c r="V615" s="90"/>
      <c r="W615" s="90"/>
      <c r="X615" s="90"/>
      <c r="Y615" s="90"/>
      <c r="Z615" s="90"/>
      <c r="AA615" s="24" t="s">
        <v>135</v>
      </c>
      <c r="AB615" s="24" t="s">
        <v>116</v>
      </c>
      <c r="AC615" s="24" t="s">
        <v>116</v>
      </c>
      <c r="AD615" s="24" t="s">
        <v>116</v>
      </c>
      <c r="AE615" s="24" t="s">
        <v>116</v>
      </c>
      <c r="AF615" s="24" t="s">
        <v>136</v>
      </c>
      <c r="AG615" s="24">
        <v>45</v>
      </c>
      <c r="AH615" s="24">
        <v>119</v>
      </c>
      <c r="AI615" s="24">
        <v>45</v>
      </c>
      <c r="AJ615" s="24">
        <v>119</v>
      </c>
      <c r="AK615" s="24" t="s">
        <v>172</v>
      </c>
      <c r="AL615" s="24" t="s">
        <v>173</v>
      </c>
      <c r="AM615" s="24"/>
      <c r="AP615" s="198"/>
      <c r="AQ615" s="198"/>
      <c r="AR615" s="198"/>
      <c r="AS615" s="198"/>
    </row>
    <row r="616" s="158" customFormat="1" ht="85" customHeight="1" spans="1:45">
      <c r="A616" s="24" t="s">
        <v>933</v>
      </c>
      <c r="B616" s="23" t="s">
        <v>1160</v>
      </c>
      <c r="C616" s="24">
        <v>10191150011</v>
      </c>
      <c r="D616" s="73" t="s">
        <v>578</v>
      </c>
      <c r="E616" s="24" t="s">
        <v>1172</v>
      </c>
      <c r="F616" s="23" t="s">
        <v>153</v>
      </c>
      <c r="G616" s="25" t="s">
        <v>211</v>
      </c>
      <c r="H616" s="23">
        <v>2019</v>
      </c>
      <c r="I616" s="24" t="s">
        <v>144</v>
      </c>
      <c r="J616" s="24" t="s">
        <v>212</v>
      </c>
      <c r="K616" s="23">
        <v>13992285274</v>
      </c>
      <c r="L616" s="181">
        <v>84.4</v>
      </c>
      <c r="M616" s="181">
        <v>84.4</v>
      </c>
      <c r="N616" s="181">
        <v>84.4</v>
      </c>
      <c r="O616" s="181"/>
      <c r="P616" s="181"/>
      <c r="Q616" s="181"/>
      <c r="R616" s="181"/>
      <c r="S616" s="90"/>
      <c r="T616" s="90"/>
      <c r="U616" s="90"/>
      <c r="V616" s="90"/>
      <c r="W616" s="90"/>
      <c r="X616" s="90"/>
      <c r="Y616" s="90"/>
      <c r="Z616" s="90"/>
      <c r="AA616" s="24" t="s">
        <v>135</v>
      </c>
      <c r="AB616" s="24" t="s">
        <v>116</v>
      </c>
      <c r="AC616" s="24" t="s">
        <v>116</v>
      </c>
      <c r="AD616" s="24" t="s">
        <v>116</v>
      </c>
      <c r="AE616" s="24" t="s">
        <v>136</v>
      </c>
      <c r="AF616" s="24" t="s">
        <v>136</v>
      </c>
      <c r="AG616" s="24">
        <v>66</v>
      </c>
      <c r="AH616" s="24">
        <v>121</v>
      </c>
      <c r="AI616" s="24">
        <v>66</v>
      </c>
      <c r="AJ616" s="24">
        <v>121</v>
      </c>
      <c r="AK616" s="24" t="s">
        <v>172</v>
      </c>
      <c r="AL616" s="24" t="s">
        <v>173</v>
      </c>
      <c r="AM616" s="24"/>
      <c r="AP616" s="198"/>
      <c r="AQ616" s="198"/>
      <c r="AR616" s="198"/>
      <c r="AS616" s="198"/>
    </row>
    <row r="617" s="158" customFormat="1" ht="85" customHeight="1" spans="1:45">
      <c r="A617" s="24" t="s">
        <v>933</v>
      </c>
      <c r="B617" s="23" t="s">
        <v>1160</v>
      </c>
      <c r="C617" s="24">
        <v>10191150012</v>
      </c>
      <c r="D617" s="73" t="s">
        <v>597</v>
      </c>
      <c r="E617" s="24" t="s">
        <v>1173</v>
      </c>
      <c r="F617" s="23" t="s">
        <v>153</v>
      </c>
      <c r="G617" s="25" t="s">
        <v>211</v>
      </c>
      <c r="H617" s="23">
        <v>2019</v>
      </c>
      <c r="I617" s="24" t="s">
        <v>163</v>
      </c>
      <c r="J617" s="24" t="s">
        <v>164</v>
      </c>
      <c r="K617" s="23" t="s">
        <v>167</v>
      </c>
      <c r="L617" s="181">
        <v>75</v>
      </c>
      <c r="M617" s="181"/>
      <c r="N617" s="181"/>
      <c r="O617" s="181"/>
      <c r="P617" s="181"/>
      <c r="Q617" s="181"/>
      <c r="R617" s="181">
        <v>75</v>
      </c>
      <c r="S617" s="90"/>
      <c r="T617" s="90"/>
      <c r="U617" s="90"/>
      <c r="V617" s="90"/>
      <c r="W617" s="90"/>
      <c r="X617" s="90"/>
      <c r="Y617" s="90"/>
      <c r="Z617" s="90"/>
      <c r="AA617" s="24" t="s">
        <v>135</v>
      </c>
      <c r="AB617" s="24" t="s">
        <v>116</v>
      </c>
      <c r="AC617" s="24" t="s">
        <v>116</v>
      </c>
      <c r="AD617" s="24" t="s">
        <v>116</v>
      </c>
      <c r="AE617" s="24" t="s">
        <v>116</v>
      </c>
      <c r="AF617" s="24" t="s">
        <v>136</v>
      </c>
      <c r="AG617" s="27">
        <v>65</v>
      </c>
      <c r="AH617" s="27">
        <v>131</v>
      </c>
      <c r="AI617" s="27">
        <v>195</v>
      </c>
      <c r="AJ617" s="27">
        <v>383</v>
      </c>
      <c r="AK617" s="24" t="s">
        <v>599</v>
      </c>
      <c r="AL617" s="24" t="s">
        <v>600</v>
      </c>
      <c r="AM617" s="24"/>
      <c r="AP617" s="198"/>
      <c r="AQ617" s="198"/>
      <c r="AR617" s="198"/>
      <c r="AS617" s="198"/>
    </row>
    <row r="618" s="158" customFormat="1" ht="85" customHeight="1" spans="1:45">
      <c r="A618" s="24" t="s">
        <v>933</v>
      </c>
      <c r="B618" s="23" t="s">
        <v>1160</v>
      </c>
      <c r="C618" s="24">
        <v>10191150013</v>
      </c>
      <c r="D618" s="73" t="s">
        <v>597</v>
      </c>
      <c r="E618" s="24" t="s">
        <v>1174</v>
      </c>
      <c r="F618" s="23" t="s">
        <v>153</v>
      </c>
      <c r="G618" s="25" t="s">
        <v>349</v>
      </c>
      <c r="H618" s="23">
        <v>2019</v>
      </c>
      <c r="I618" s="24" t="s">
        <v>163</v>
      </c>
      <c r="J618" s="24" t="s">
        <v>164</v>
      </c>
      <c r="K618" s="23" t="s">
        <v>167</v>
      </c>
      <c r="L618" s="181">
        <v>60</v>
      </c>
      <c r="M618" s="181"/>
      <c r="N618" s="181"/>
      <c r="O618" s="181"/>
      <c r="P618" s="181"/>
      <c r="Q618" s="181"/>
      <c r="R618" s="181">
        <v>60</v>
      </c>
      <c r="S618" s="90"/>
      <c r="T618" s="90"/>
      <c r="U618" s="90"/>
      <c r="V618" s="90"/>
      <c r="W618" s="90"/>
      <c r="X618" s="90"/>
      <c r="Y618" s="90"/>
      <c r="Z618" s="90"/>
      <c r="AA618" s="24" t="s">
        <v>135</v>
      </c>
      <c r="AB618" s="24" t="s">
        <v>116</v>
      </c>
      <c r="AC618" s="24" t="s">
        <v>116</v>
      </c>
      <c r="AD618" s="24" t="s">
        <v>116</v>
      </c>
      <c r="AE618" s="24" t="s">
        <v>116</v>
      </c>
      <c r="AF618" s="24" t="s">
        <v>136</v>
      </c>
      <c r="AG618" s="27">
        <v>44</v>
      </c>
      <c r="AH618" s="27">
        <v>89</v>
      </c>
      <c r="AI618" s="27">
        <v>132</v>
      </c>
      <c r="AJ618" s="27">
        <v>276</v>
      </c>
      <c r="AK618" s="24" t="s">
        <v>599</v>
      </c>
      <c r="AL618" s="24" t="s">
        <v>600</v>
      </c>
      <c r="AM618" s="24"/>
      <c r="AP618" s="198"/>
      <c r="AQ618" s="198"/>
      <c r="AR618" s="198"/>
      <c r="AS618" s="198"/>
    </row>
    <row r="619" s="158" customFormat="1" ht="85" customHeight="1" spans="1:45">
      <c r="A619" s="24" t="s">
        <v>933</v>
      </c>
      <c r="B619" s="23" t="s">
        <v>1160</v>
      </c>
      <c r="C619" s="24">
        <v>10191150014</v>
      </c>
      <c r="D619" s="73" t="s">
        <v>597</v>
      </c>
      <c r="E619" s="24" t="s">
        <v>1175</v>
      </c>
      <c r="F619" s="23" t="s">
        <v>149</v>
      </c>
      <c r="G619" s="25" t="s">
        <v>360</v>
      </c>
      <c r="H619" s="23">
        <v>2019</v>
      </c>
      <c r="I619" s="24" t="s">
        <v>163</v>
      </c>
      <c r="J619" s="24" t="s">
        <v>164</v>
      </c>
      <c r="K619" s="23" t="s">
        <v>167</v>
      </c>
      <c r="L619" s="181">
        <v>10</v>
      </c>
      <c r="M619" s="181"/>
      <c r="N619" s="181"/>
      <c r="O619" s="181"/>
      <c r="P619" s="181"/>
      <c r="Q619" s="181"/>
      <c r="R619" s="181">
        <v>10</v>
      </c>
      <c r="S619" s="90"/>
      <c r="T619" s="90"/>
      <c r="U619" s="90"/>
      <c r="V619" s="90"/>
      <c r="W619" s="90"/>
      <c r="X619" s="90"/>
      <c r="Y619" s="90"/>
      <c r="Z619" s="90"/>
      <c r="AA619" s="24" t="s">
        <v>135</v>
      </c>
      <c r="AB619" s="24" t="s">
        <v>116</v>
      </c>
      <c r="AC619" s="24" t="s">
        <v>116</v>
      </c>
      <c r="AD619" s="24" t="s">
        <v>116</v>
      </c>
      <c r="AE619" s="24" t="s">
        <v>116</v>
      </c>
      <c r="AF619" s="24" t="s">
        <v>136</v>
      </c>
      <c r="AG619" s="27">
        <v>39</v>
      </c>
      <c r="AH619" s="27">
        <v>95</v>
      </c>
      <c r="AI619" s="27">
        <v>117</v>
      </c>
      <c r="AJ619" s="27">
        <v>258</v>
      </c>
      <c r="AK619" s="24" t="s">
        <v>599</v>
      </c>
      <c r="AL619" s="24" t="s">
        <v>600</v>
      </c>
      <c r="AM619" s="24"/>
      <c r="AP619" s="198"/>
      <c r="AQ619" s="198"/>
      <c r="AR619" s="198"/>
      <c r="AS619" s="198"/>
    </row>
    <row r="620" s="158" customFormat="1" ht="85" customHeight="1" spans="1:45">
      <c r="A620" s="24" t="s">
        <v>933</v>
      </c>
      <c r="B620" s="23" t="s">
        <v>1160</v>
      </c>
      <c r="C620" s="24">
        <v>10191150015</v>
      </c>
      <c r="D620" s="73" t="s">
        <v>597</v>
      </c>
      <c r="E620" s="24" t="s">
        <v>1176</v>
      </c>
      <c r="F620" s="23" t="s">
        <v>149</v>
      </c>
      <c r="G620" s="25" t="s">
        <v>277</v>
      </c>
      <c r="H620" s="23">
        <v>2019</v>
      </c>
      <c r="I620" s="24" t="s">
        <v>163</v>
      </c>
      <c r="J620" s="24" t="s">
        <v>164</v>
      </c>
      <c r="K620" s="23" t="s">
        <v>167</v>
      </c>
      <c r="L620" s="181">
        <v>24.6</v>
      </c>
      <c r="M620" s="181"/>
      <c r="N620" s="181"/>
      <c r="O620" s="181"/>
      <c r="P620" s="181"/>
      <c r="Q620" s="181"/>
      <c r="R620" s="181">
        <v>24.6</v>
      </c>
      <c r="S620" s="90"/>
      <c r="T620" s="90"/>
      <c r="U620" s="90"/>
      <c r="V620" s="90"/>
      <c r="W620" s="90"/>
      <c r="X620" s="90"/>
      <c r="Y620" s="90"/>
      <c r="Z620" s="90"/>
      <c r="AA620" s="24" t="s">
        <v>135</v>
      </c>
      <c r="AB620" s="24" t="s">
        <v>116</v>
      </c>
      <c r="AC620" s="24" t="s">
        <v>116</v>
      </c>
      <c r="AD620" s="24" t="s">
        <v>116</v>
      </c>
      <c r="AE620" s="24" t="s">
        <v>116</v>
      </c>
      <c r="AF620" s="24" t="s">
        <v>136</v>
      </c>
      <c r="AG620" s="27">
        <v>91</v>
      </c>
      <c r="AH620" s="27">
        <v>189</v>
      </c>
      <c r="AI620" s="27">
        <v>272</v>
      </c>
      <c r="AJ620" s="27">
        <v>576</v>
      </c>
      <c r="AK620" s="24" t="s">
        <v>599</v>
      </c>
      <c r="AL620" s="24" t="s">
        <v>600</v>
      </c>
      <c r="AM620" s="24"/>
      <c r="AP620" s="198"/>
      <c r="AQ620" s="198"/>
      <c r="AR620" s="198"/>
      <c r="AS620" s="198"/>
    </row>
    <row r="621" s="158" customFormat="1" ht="85" customHeight="1" spans="1:45">
      <c r="A621" s="24" t="s">
        <v>933</v>
      </c>
      <c r="B621" s="23" t="s">
        <v>1160</v>
      </c>
      <c r="C621" s="24">
        <v>10191150016</v>
      </c>
      <c r="D621" s="73" t="s">
        <v>597</v>
      </c>
      <c r="E621" s="24" t="s">
        <v>1177</v>
      </c>
      <c r="F621" s="23" t="s">
        <v>143</v>
      </c>
      <c r="G621" s="25" t="s">
        <v>373</v>
      </c>
      <c r="H621" s="23">
        <v>2019</v>
      </c>
      <c r="I621" s="24" t="s">
        <v>163</v>
      </c>
      <c r="J621" s="24" t="s">
        <v>164</v>
      </c>
      <c r="K621" s="23" t="s">
        <v>167</v>
      </c>
      <c r="L621" s="181">
        <v>22</v>
      </c>
      <c r="M621" s="181"/>
      <c r="N621" s="181"/>
      <c r="O621" s="181"/>
      <c r="P621" s="181"/>
      <c r="Q621" s="181"/>
      <c r="R621" s="181">
        <v>22</v>
      </c>
      <c r="S621" s="90"/>
      <c r="T621" s="90"/>
      <c r="U621" s="90"/>
      <c r="V621" s="90"/>
      <c r="W621" s="90"/>
      <c r="X621" s="90"/>
      <c r="Y621" s="90"/>
      <c r="Z621" s="90"/>
      <c r="AA621" s="24" t="s">
        <v>135</v>
      </c>
      <c r="AB621" s="24" t="s">
        <v>116</v>
      </c>
      <c r="AC621" s="24" t="s">
        <v>116</v>
      </c>
      <c r="AD621" s="24" t="s">
        <v>116</v>
      </c>
      <c r="AE621" s="24" t="s">
        <v>116</v>
      </c>
      <c r="AF621" s="24" t="s">
        <v>136</v>
      </c>
      <c r="AG621" s="27">
        <v>69</v>
      </c>
      <c r="AH621" s="27">
        <v>137</v>
      </c>
      <c r="AI621" s="27">
        <v>206</v>
      </c>
      <c r="AJ621" s="27">
        <v>412</v>
      </c>
      <c r="AK621" s="24" t="s">
        <v>599</v>
      </c>
      <c r="AL621" s="24" t="s">
        <v>600</v>
      </c>
      <c r="AM621" s="24"/>
      <c r="AP621" s="198"/>
      <c r="AQ621" s="198"/>
      <c r="AR621" s="198"/>
      <c r="AS621" s="198"/>
    </row>
    <row r="622" s="158" customFormat="1" ht="64" customHeight="1" spans="1:45">
      <c r="A622" s="24" t="s">
        <v>933</v>
      </c>
      <c r="B622" s="23" t="s">
        <v>1160</v>
      </c>
      <c r="C622" s="24">
        <v>10191150017</v>
      </c>
      <c r="D622" s="73" t="s">
        <v>614</v>
      </c>
      <c r="E622" s="24" t="s">
        <v>1178</v>
      </c>
      <c r="F622" s="23" t="s">
        <v>149</v>
      </c>
      <c r="G622" s="25" t="s">
        <v>223</v>
      </c>
      <c r="H622" s="24" t="s">
        <v>159</v>
      </c>
      <c r="I622" s="24" t="s">
        <v>617</v>
      </c>
      <c r="J622" s="27" t="s">
        <v>620</v>
      </c>
      <c r="K622" s="23">
        <v>13909125390</v>
      </c>
      <c r="L622" s="181">
        <v>8</v>
      </c>
      <c r="M622" s="181"/>
      <c r="N622" s="181"/>
      <c r="O622" s="181"/>
      <c r="P622" s="181"/>
      <c r="Q622" s="181"/>
      <c r="R622" s="181">
        <v>8</v>
      </c>
      <c r="S622" s="90"/>
      <c r="T622" s="90"/>
      <c r="U622" s="90"/>
      <c r="V622" s="90"/>
      <c r="W622" s="90"/>
      <c r="X622" s="90"/>
      <c r="Y622" s="90"/>
      <c r="Z622" s="90"/>
      <c r="AA622" s="24" t="s">
        <v>135</v>
      </c>
      <c r="AB622" s="24" t="s">
        <v>116</v>
      </c>
      <c r="AC622" s="24" t="s">
        <v>116</v>
      </c>
      <c r="AD622" s="24" t="s">
        <v>116</v>
      </c>
      <c r="AE622" s="24" t="s">
        <v>116</v>
      </c>
      <c r="AF622" s="24" t="s">
        <v>136</v>
      </c>
      <c r="AG622" s="24">
        <v>87</v>
      </c>
      <c r="AH622" s="24">
        <v>202</v>
      </c>
      <c r="AI622" s="24">
        <v>484</v>
      </c>
      <c r="AJ622" s="24">
        <v>1322</v>
      </c>
      <c r="AK622" s="24" t="s">
        <v>599</v>
      </c>
      <c r="AL622" s="24" t="s">
        <v>600</v>
      </c>
      <c r="AM622" s="24"/>
      <c r="AP622" s="198"/>
      <c r="AQ622" s="198"/>
      <c r="AR622" s="198"/>
      <c r="AS622" s="198"/>
    </row>
    <row r="623" s="158" customFormat="1" ht="64" customHeight="1" spans="1:45">
      <c r="A623" s="24" t="s">
        <v>933</v>
      </c>
      <c r="B623" s="23" t="s">
        <v>1160</v>
      </c>
      <c r="C623" s="24">
        <v>10191150018</v>
      </c>
      <c r="D623" s="73" t="s">
        <v>614</v>
      </c>
      <c r="E623" s="24" t="s">
        <v>1179</v>
      </c>
      <c r="F623" s="23" t="s">
        <v>149</v>
      </c>
      <c r="G623" s="25" t="s">
        <v>298</v>
      </c>
      <c r="H623" s="23">
        <v>2019</v>
      </c>
      <c r="I623" s="24" t="s">
        <v>617</v>
      </c>
      <c r="J623" s="27" t="s">
        <v>620</v>
      </c>
      <c r="K623" s="23">
        <v>13909125390</v>
      </c>
      <c r="L623" s="181">
        <v>39</v>
      </c>
      <c r="M623" s="181"/>
      <c r="N623" s="181"/>
      <c r="O623" s="181"/>
      <c r="P623" s="181"/>
      <c r="Q623" s="181"/>
      <c r="R623" s="181">
        <v>39</v>
      </c>
      <c r="S623" s="90"/>
      <c r="T623" s="90"/>
      <c r="U623" s="90"/>
      <c r="V623" s="90"/>
      <c r="W623" s="90"/>
      <c r="X623" s="90"/>
      <c r="Y623" s="90"/>
      <c r="Z623" s="90"/>
      <c r="AA623" s="24" t="s">
        <v>135</v>
      </c>
      <c r="AB623" s="24" t="s">
        <v>116</v>
      </c>
      <c r="AC623" s="24" t="s">
        <v>116</v>
      </c>
      <c r="AD623" s="24" t="s">
        <v>116</v>
      </c>
      <c r="AE623" s="24" t="s">
        <v>116</v>
      </c>
      <c r="AF623" s="24" t="s">
        <v>136</v>
      </c>
      <c r="AG623" s="24">
        <v>47</v>
      </c>
      <c r="AH623" s="24">
        <v>86</v>
      </c>
      <c r="AI623" s="24">
        <v>225</v>
      </c>
      <c r="AJ623" s="24">
        <v>542</v>
      </c>
      <c r="AK623" s="24" t="s">
        <v>599</v>
      </c>
      <c r="AL623" s="24" t="s">
        <v>600</v>
      </c>
      <c r="AM623" s="24"/>
      <c r="AP623" s="198"/>
      <c r="AQ623" s="198"/>
      <c r="AR623" s="198"/>
      <c r="AS623" s="198"/>
    </row>
    <row r="624" s="158" customFormat="1" ht="64" customHeight="1" spans="1:45">
      <c r="A624" s="24" t="s">
        <v>933</v>
      </c>
      <c r="B624" s="23" t="s">
        <v>1160</v>
      </c>
      <c r="C624" s="24">
        <v>10191150019</v>
      </c>
      <c r="D624" s="73" t="s">
        <v>614</v>
      </c>
      <c r="E624" s="24" t="s">
        <v>1180</v>
      </c>
      <c r="F624" s="23" t="s">
        <v>149</v>
      </c>
      <c r="G624" s="25" t="s">
        <v>281</v>
      </c>
      <c r="H624" s="24" t="s">
        <v>159</v>
      </c>
      <c r="I624" s="24" t="s">
        <v>617</v>
      </c>
      <c r="J624" s="27" t="s">
        <v>620</v>
      </c>
      <c r="K624" s="23">
        <v>13909125390</v>
      </c>
      <c r="L624" s="181">
        <v>5</v>
      </c>
      <c r="M624" s="181"/>
      <c r="N624" s="181"/>
      <c r="O624" s="181"/>
      <c r="P624" s="181"/>
      <c r="Q624" s="181"/>
      <c r="R624" s="181">
        <v>5</v>
      </c>
      <c r="S624" s="90"/>
      <c r="T624" s="90"/>
      <c r="U624" s="90"/>
      <c r="V624" s="90"/>
      <c r="W624" s="90"/>
      <c r="X624" s="90"/>
      <c r="Y624" s="90"/>
      <c r="Z624" s="90"/>
      <c r="AA624" s="24" t="s">
        <v>135</v>
      </c>
      <c r="AB624" s="24" t="s">
        <v>116</v>
      </c>
      <c r="AC624" s="24" t="s">
        <v>116</v>
      </c>
      <c r="AD624" s="24" t="s">
        <v>116</v>
      </c>
      <c r="AE624" s="24" t="s">
        <v>116</v>
      </c>
      <c r="AF624" s="24" t="s">
        <v>136</v>
      </c>
      <c r="AG624" s="24">
        <v>66</v>
      </c>
      <c r="AH624" s="24">
        <v>137</v>
      </c>
      <c r="AI624" s="24">
        <v>66</v>
      </c>
      <c r="AJ624" s="24">
        <v>137</v>
      </c>
      <c r="AK624" s="24" t="s">
        <v>599</v>
      </c>
      <c r="AL624" s="24" t="s">
        <v>600</v>
      </c>
      <c r="AM624" s="24"/>
      <c r="AP624" s="198"/>
      <c r="AQ624" s="198"/>
      <c r="AR624" s="198"/>
      <c r="AS624" s="198"/>
    </row>
    <row r="625" s="158" customFormat="1" ht="64" customHeight="1" spans="1:45">
      <c r="A625" s="24" t="s">
        <v>933</v>
      </c>
      <c r="B625" s="23" t="s">
        <v>1160</v>
      </c>
      <c r="C625" s="24">
        <v>10191150020</v>
      </c>
      <c r="D625" s="73" t="s">
        <v>614</v>
      </c>
      <c r="E625" s="24" t="s">
        <v>1181</v>
      </c>
      <c r="F625" s="23" t="s">
        <v>149</v>
      </c>
      <c r="G625" s="25" t="s">
        <v>296</v>
      </c>
      <c r="H625" s="23">
        <v>2019</v>
      </c>
      <c r="I625" s="24" t="s">
        <v>617</v>
      </c>
      <c r="J625" s="27" t="s">
        <v>620</v>
      </c>
      <c r="K625" s="23">
        <v>13909125390</v>
      </c>
      <c r="L625" s="181">
        <v>7.93</v>
      </c>
      <c r="M625" s="181">
        <v>7.93</v>
      </c>
      <c r="N625" s="181">
        <v>2.93</v>
      </c>
      <c r="O625" s="181"/>
      <c r="P625" s="181">
        <v>5</v>
      </c>
      <c r="Q625" s="181"/>
      <c r="R625" s="181"/>
      <c r="S625" s="90"/>
      <c r="T625" s="90"/>
      <c r="U625" s="90"/>
      <c r="V625" s="90"/>
      <c r="W625" s="90"/>
      <c r="X625" s="90"/>
      <c r="Y625" s="90"/>
      <c r="Z625" s="90"/>
      <c r="AA625" s="24" t="s">
        <v>135</v>
      </c>
      <c r="AB625" s="24" t="s">
        <v>116</v>
      </c>
      <c r="AC625" s="24" t="s">
        <v>116</v>
      </c>
      <c r="AD625" s="24" t="s">
        <v>116</v>
      </c>
      <c r="AE625" s="24" t="s">
        <v>116</v>
      </c>
      <c r="AF625" s="24" t="s">
        <v>136</v>
      </c>
      <c r="AG625" s="24">
        <v>61</v>
      </c>
      <c r="AH625" s="24">
        <v>152</v>
      </c>
      <c r="AI625" s="24">
        <v>171</v>
      </c>
      <c r="AJ625" s="24">
        <v>476</v>
      </c>
      <c r="AK625" s="24" t="s">
        <v>599</v>
      </c>
      <c r="AL625" s="24" t="s">
        <v>600</v>
      </c>
      <c r="AM625" s="24"/>
      <c r="AP625" s="198"/>
      <c r="AQ625" s="198"/>
      <c r="AR625" s="198"/>
      <c r="AS625" s="198"/>
    </row>
    <row r="626" s="158" customFormat="1" ht="70" customHeight="1" spans="1:45">
      <c r="A626" s="24" t="s">
        <v>933</v>
      </c>
      <c r="B626" s="23" t="s">
        <v>1160</v>
      </c>
      <c r="C626" s="24">
        <v>10191150021</v>
      </c>
      <c r="D626" s="73" t="s">
        <v>614</v>
      </c>
      <c r="E626" s="24" t="s">
        <v>1182</v>
      </c>
      <c r="F626" s="23" t="s">
        <v>151</v>
      </c>
      <c r="G626" s="25" t="s">
        <v>482</v>
      </c>
      <c r="H626" s="23">
        <v>2019</v>
      </c>
      <c r="I626" s="24" t="s">
        <v>617</v>
      </c>
      <c r="J626" s="27" t="s">
        <v>620</v>
      </c>
      <c r="K626" s="23">
        <v>13909125390</v>
      </c>
      <c r="L626" s="181">
        <v>75</v>
      </c>
      <c r="M626" s="181"/>
      <c r="N626" s="181"/>
      <c r="O626" s="181"/>
      <c r="P626" s="181"/>
      <c r="Q626" s="181"/>
      <c r="R626" s="181">
        <v>75</v>
      </c>
      <c r="S626" s="90"/>
      <c r="T626" s="90"/>
      <c r="U626" s="90"/>
      <c r="V626" s="90"/>
      <c r="W626" s="90"/>
      <c r="X626" s="90"/>
      <c r="Y626" s="90"/>
      <c r="Z626" s="90"/>
      <c r="AA626" s="24" t="s">
        <v>135</v>
      </c>
      <c r="AB626" s="24" t="s">
        <v>116</v>
      </c>
      <c r="AC626" s="24" t="s">
        <v>116</v>
      </c>
      <c r="AD626" s="24" t="s">
        <v>116</v>
      </c>
      <c r="AE626" s="24" t="s">
        <v>116</v>
      </c>
      <c r="AF626" s="24" t="s">
        <v>136</v>
      </c>
      <c r="AG626" s="24">
        <v>39</v>
      </c>
      <c r="AH626" s="24">
        <v>83</v>
      </c>
      <c r="AI626" s="24">
        <v>202</v>
      </c>
      <c r="AJ626" s="24">
        <v>503</v>
      </c>
      <c r="AK626" s="24" t="s">
        <v>401</v>
      </c>
      <c r="AL626" s="24" t="s">
        <v>147</v>
      </c>
      <c r="AM626" s="24"/>
      <c r="AP626" s="198"/>
      <c r="AQ626" s="198"/>
      <c r="AR626" s="198"/>
      <c r="AS626" s="198"/>
    </row>
    <row r="627" s="158" customFormat="1" ht="70" customHeight="1" spans="1:45">
      <c r="A627" s="24" t="s">
        <v>933</v>
      </c>
      <c r="B627" s="23" t="s">
        <v>1160</v>
      </c>
      <c r="C627" s="24">
        <v>10191150022</v>
      </c>
      <c r="D627" s="73" t="s">
        <v>614</v>
      </c>
      <c r="E627" s="24" t="s">
        <v>1183</v>
      </c>
      <c r="F627" s="23" t="s">
        <v>153</v>
      </c>
      <c r="G627" s="24" t="s">
        <v>249</v>
      </c>
      <c r="H627" s="23">
        <v>2019</v>
      </c>
      <c r="I627" s="24" t="s">
        <v>617</v>
      </c>
      <c r="J627" s="27" t="s">
        <v>620</v>
      </c>
      <c r="K627" s="23">
        <v>13909125390</v>
      </c>
      <c r="L627" s="181">
        <v>15</v>
      </c>
      <c r="M627" s="181">
        <v>15</v>
      </c>
      <c r="N627" s="181"/>
      <c r="O627" s="181"/>
      <c r="P627" s="181">
        <v>15</v>
      </c>
      <c r="Q627" s="181"/>
      <c r="R627" s="181"/>
      <c r="S627" s="90"/>
      <c r="T627" s="90"/>
      <c r="U627" s="90"/>
      <c r="V627" s="90"/>
      <c r="W627" s="90"/>
      <c r="X627" s="90"/>
      <c r="Y627" s="90"/>
      <c r="Z627" s="90"/>
      <c r="AA627" s="24" t="s">
        <v>135</v>
      </c>
      <c r="AB627" s="24" t="s">
        <v>116</v>
      </c>
      <c r="AC627" s="24" t="s">
        <v>116</v>
      </c>
      <c r="AD627" s="24" t="s">
        <v>116</v>
      </c>
      <c r="AE627" s="24" t="s">
        <v>136</v>
      </c>
      <c r="AF627" s="24" t="s">
        <v>136</v>
      </c>
      <c r="AG627" s="24">
        <v>51</v>
      </c>
      <c r="AH627" s="24">
        <v>111</v>
      </c>
      <c r="AI627" s="24">
        <v>230</v>
      </c>
      <c r="AJ627" s="24">
        <v>612</v>
      </c>
      <c r="AK627" s="24" t="s">
        <v>599</v>
      </c>
      <c r="AL627" s="24" t="s">
        <v>147</v>
      </c>
      <c r="AM627" s="24"/>
      <c r="AP627" s="198"/>
      <c r="AQ627" s="198"/>
      <c r="AR627" s="198"/>
      <c r="AS627" s="198"/>
    </row>
    <row r="628" s="158" customFormat="1" ht="70" customHeight="1" spans="1:45">
      <c r="A628" s="24" t="s">
        <v>933</v>
      </c>
      <c r="B628" s="23" t="s">
        <v>1160</v>
      </c>
      <c r="C628" s="24">
        <v>10191150023</v>
      </c>
      <c r="D628" s="73" t="s">
        <v>614</v>
      </c>
      <c r="E628" s="24" t="s">
        <v>1184</v>
      </c>
      <c r="F628" s="23" t="s">
        <v>153</v>
      </c>
      <c r="G628" s="24" t="s">
        <v>249</v>
      </c>
      <c r="H628" s="23">
        <v>2019</v>
      </c>
      <c r="I628" s="24" t="s">
        <v>617</v>
      </c>
      <c r="J628" s="27" t="s">
        <v>620</v>
      </c>
      <c r="K628" s="23">
        <v>13909125390</v>
      </c>
      <c r="L628" s="181">
        <v>15</v>
      </c>
      <c r="M628" s="181">
        <v>15</v>
      </c>
      <c r="N628" s="181"/>
      <c r="O628" s="181"/>
      <c r="P628" s="181">
        <v>15</v>
      </c>
      <c r="Q628" s="181"/>
      <c r="R628" s="181"/>
      <c r="S628" s="90"/>
      <c r="T628" s="90"/>
      <c r="U628" s="90"/>
      <c r="V628" s="90"/>
      <c r="W628" s="90"/>
      <c r="X628" s="90"/>
      <c r="Y628" s="90"/>
      <c r="Z628" s="90"/>
      <c r="AA628" s="24" t="s">
        <v>135</v>
      </c>
      <c r="AB628" s="24" t="s">
        <v>116</v>
      </c>
      <c r="AC628" s="24" t="s">
        <v>116</v>
      </c>
      <c r="AD628" s="24" t="s">
        <v>116</v>
      </c>
      <c r="AE628" s="24" t="s">
        <v>136</v>
      </c>
      <c r="AF628" s="24" t="s">
        <v>136</v>
      </c>
      <c r="AG628" s="24">
        <v>51</v>
      </c>
      <c r="AH628" s="24">
        <v>111</v>
      </c>
      <c r="AI628" s="24">
        <v>230</v>
      </c>
      <c r="AJ628" s="24">
        <v>612</v>
      </c>
      <c r="AK628" s="24" t="s">
        <v>599</v>
      </c>
      <c r="AL628" s="24" t="s">
        <v>147</v>
      </c>
      <c r="AM628" s="24"/>
      <c r="AP628" s="198"/>
      <c r="AQ628" s="198"/>
      <c r="AR628" s="198"/>
      <c r="AS628" s="198"/>
    </row>
    <row r="629" s="158" customFormat="1" ht="70" customHeight="1" spans="1:45">
      <c r="A629" s="24" t="s">
        <v>933</v>
      </c>
      <c r="B629" s="23" t="s">
        <v>1160</v>
      </c>
      <c r="C629" s="24">
        <v>10191150024</v>
      </c>
      <c r="D629" s="73" t="s">
        <v>614</v>
      </c>
      <c r="E629" s="24" t="s">
        <v>1185</v>
      </c>
      <c r="F629" s="23" t="s">
        <v>153</v>
      </c>
      <c r="G629" s="25" t="s">
        <v>261</v>
      </c>
      <c r="H629" s="23">
        <v>2019</v>
      </c>
      <c r="I629" s="24" t="s">
        <v>617</v>
      </c>
      <c r="J629" s="27" t="s">
        <v>620</v>
      </c>
      <c r="K629" s="23">
        <v>13909125390</v>
      </c>
      <c r="L629" s="181">
        <v>70</v>
      </c>
      <c r="M629" s="181">
        <v>70</v>
      </c>
      <c r="N629" s="181"/>
      <c r="O629" s="181"/>
      <c r="P629" s="181">
        <v>70</v>
      </c>
      <c r="Q629" s="181"/>
      <c r="R629" s="181"/>
      <c r="S629" s="90"/>
      <c r="T629" s="90"/>
      <c r="U629" s="90"/>
      <c r="V629" s="90"/>
      <c r="W629" s="90"/>
      <c r="X629" s="90"/>
      <c r="Y629" s="90"/>
      <c r="Z629" s="90"/>
      <c r="AA629" s="24" t="s">
        <v>135</v>
      </c>
      <c r="AB629" s="24" t="s">
        <v>116</v>
      </c>
      <c r="AC629" s="24" t="s">
        <v>116</v>
      </c>
      <c r="AD629" s="24" t="s">
        <v>116</v>
      </c>
      <c r="AE629" s="24" t="s">
        <v>136</v>
      </c>
      <c r="AF629" s="24" t="s">
        <v>136</v>
      </c>
      <c r="AG629" s="24">
        <v>39</v>
      </c>
      <c r="AH629" s="24">
        <v>71</v>
      </c>
      <c r="AI629" s="24">
        <v>39</v>
      </c>
      <c r="AJ629" s="24">
        <v>71</v>
      </c>
      <c r="AK629" s="24" t="s">
        <v>599</v>
      </c>
      <c r="AL629" s="24" t="s">
        <v>147</v>
      </c>
      <c r="AM629" s="24"/>
      <c r="AP629" s="198"/>
      <c r="AQ629" s="198"/>
      <c r="AR629" s="198"/>
      <c r="AS629" s="198"/>
    </row>
    <row r="630" s="158" customFormat="1" ht="95" customHeight="1" spans="1:45">
      <c r="A630" s="24" t="s">
        <v>933</v>
      </c>
      <c r="B630" s="23" t="s">
        <v>1160</v>
      </c>
      <c r="C630" s="24">
        <v>10191150025</v>
      </c>
      <c r="D630" s="73" t="s">
        <v>614</v>
      </c>
      <c r="E630" s="24" t="s">
        <v>1186</v>
      </c>
      <c r="F630" s="23" t="s">
        <v>155</v>
      </c>
      <c r="G630" s="25" t="s">
        <v>661</v>
      </c>
      <c r="H630" s="23">
        <v>2019</v>
      </c>
      <c r="I630" s="24" t="s">
        <v>617</v>
      </c>
      <c r="J630" s="27" t="s">
        <v>620</v>
      </c>
      <c r="K630" s="23">
        <v>13909125390</v>
      </c>
      <c r="L630" s="181">
        <v>45</v>
      </c>
      <c r="M630" s="181"/>
      <c r="N630" s="181"/>
      <c r="O630" s="181"/>
      <c r="P630" s="181"/>
      <c r="Q630" s="181"/>
      <c r="R630" s="181">
        <v>45</v>
      </c>
      <c r="S630" s="90"/>
      <c r="T630" s="90"/>
      <c r="U630" s="90"/>
      <c r="V630" s="90"/>
      <c r="W630" s="90"/>
      <c r="X630" s="90"/>
      <c r="Y630" s="90"/>
      <c r="Z630" s="90"/>
      <c r="AA630" s="24" t="s">
        <v>135</v>
      </c>
      <c r="AB630" s="24" t="s">
        <v>116</v>
      </c>
      <c r="AC630" s="24" t="s">
        <v>116</v>
      </c>
      <c r="AD630" s="24" t="s">
        <v>116</v>
      </c>
      <c r="AE630" s="24" t="s">
        <v>116</v>
      </c>
      <c r="AF630" s="24" t="s">
        <v>136</v>
      </c>
      <c r="AG630" s="24">
        <v>55</v>
      </c>
      <c r="AH630" s="24">
        <v>136</v>
      </c>
      <c r="AI630" s="24">
        <v>152</v>
      </c>
      <c r="AJ630" s="24">
        <v>380</v>
      </c>
      <c r="AK630" s="24" t="s">
        <v>599</v>
      </c>
      <c r="AL630" s="24" t="s">
        <v>600</v>
      </c>
      <c r="AM630" s="24"/>
      <c r="AP630" s="198"/>
      <c r="AQ630" s="198"/>
      <c r="AR630" s="198"/>
      <c r="AS630" s="198"/>
    </row>
    <row r="631" s="158" customFormat="1" ht="64" customHeight="1" spans="1:45">
      <c r="A631" s="24" t="s">
        <v>933</v>
      </c>
      <c r="B631" s="23" t="s">
        <v>1160</v>
      </c>
      <c r="C631" s="24">
        <v>10191150026</v>
      </c>
      <c r="D631" s="73" t="s">
        <v>614</v>
      </c>
      <c r="E631" s="24" t="s">
        <v>1187</v>
      </c>
      <c r="F631" s="23" t="s">
        <v>155</v>
      </c>
      <c r="G631" s="25" t="s">
        <v>317</v>
      </c>
      <c r="H631" s="23">
        <v>2019</v>
      </c>
      <c r="I631" s="24" t="s">
        <v>617</v>
      </c>
      <c r="J631" s="27" t="s">
        <v>620</v>
      </c>
      <c r="K631" s="23">
        <v>13909125390</v>
      </c>
      <c r="L631" s="181">
        <v>60</v>
      </c>
      <c r="M631" s="181">
        <v>60</v>
      </c>
      <c r="N631" s="181"/>
      <c r="O631" s="181"/>
      <c r="P631" s="181">
        <v>60</v>
      </c>
      <c r="Q631" s="181"/>
      <c r="R631" s="181"/>
      <c r="S631" s="90"/>
      <c r="T631" s="90"/>
      <c r="U631" s="90"/>
      <c r="V631" s="90"/>
      <c r="W631" s="90"/>
      <c r="X631" s="90"/>
      <c r="Y631" s="90"/>
      <c r="Z631" s="90"/>
      <c r="AA631" s="24" t="s">
        <v>135</v>
      </c>
      <c r="AB631" s="24" t="s">
        <v>116</v>
      </c>
      <c r="AC631" s="24" t="s">
        <v>116</v>
      </c>
      <c r="AD631" s="24" t="s">
        <v>116</v>
      </c>
      <c r="AE631" s="24" t="s">
        <v>116</v>
      </c>
      <c r="AF631" s="24" t="s">
        <v>136</v>
      </c>
      <c r="AG631" s="24">
        <v>39</v>
      </c>
      <c r="AH631" s="24">
        <v>97</v>
      </c>
      <c r="AI631" s="24">
        <v>149</v>
      </c>
      <c r="AJ631" s="24">
        <v>417</v>
      </c>
      <c r="AK631" s="24" t="s">
        <v>599</v>
      </c>
      <c r="AL631" s="24" t="s">
        <v>600</v>
      </c>
      <c r="AM631" s="24"/>
      <c r="AP631" s="198"/>
      <c r="AQ631" s="198"/>
      <c r="AR631" s="198"/>
      <c r="AS631" s="198"/>
    </row>
    <row r="632" s="158" customFormat="1" ht="64" customHeight="1" spans="1:45">
      <c r="A632" s="24" t="s">
        <v>933</v>
      </c>
      <c r="B632" s="23" t="s">
        <v>1160</v>
      </c>
      <c r="C632" s="24">
        <v>10191150027</v>
      </c>
      <c r="D632" s="73" t="s">
        <v>614</v>
      </c>
      <c r="E632" s="24" t="s">
        <v>1188</v>
      </c>
      <c r="F632" s="23" t="s">
        <v>155</v>
      </c>
      <c r="G632" s="25" t="s">
        <v>238</v>
      </c>
      <c r="H632" s="23">
        <v>2019</v>
      </c>
      <c r="I632" s="24" t="s">
        <v>617</v>
      </c>
      <c r="J632" s="27" t="s">
        <v>620</v>
      </c>
      <c r="K632" s="23">
        <v>13909125390</v>
      </c>
      <c r="L632" s="181">
        <v>90</v>
      </c>
      <c r="M632" s="181"/>
      <c r="N632" s="181"/>
      <c r="O632" s="181"/>
      <c r="P632" s="181"/>
      <c r="Q632" s="181"/>
      <c r="R632" s="181">
        <v>90</v>
      </c>
      <c r="S632" s="90"/>
      <c r="T632" s="90"/>
      <c r="U632" s="90"/>
      <c r="V632" s="90"/>
      <c r="W632" s="90"/>
      <c r="X632" s="90"/>
      <c r="Y632" s="90"/>
      <c r="Z632" s="90"/>
      <c r="AA632" s="24" t="s">
        <v>135</v>
      </c>
      <c r="AB632" s="24" t="s">
        <v>116</v>
      </c>
      <c r="AC632" s="24" t="s">
        <v>116</v>
      </c>
      <c r="AD632" s="24" t="s">
        <v>116</v>
      </c>
      <c r="AE632" s="24" t="s">
        <v>116</v>
      </c>
      <c r="AF632" s="24" t="s">
        <v>136</v>
      </c>
      <c r="AG632" s="24">
        <v>73</v>
      </c>
      <c r="AH632" s="24">
        <v>166</v>
      </c>
      <c r="AI632" s="191">
        <v>73</v>
      </c>
      <c r="AJ632" s="24">
        <v>166</v>
      </c>
      <c r="AK632" s="24" t="s">
        <v>599</v>
      </c>
      <c r="AL632" s="24" t="s">
        <v>600</v>
      </c>
      <c r="AM632" s="24"/>
      <c r="AP632" s="198"/>
      <c r="AQ632" s="198"/>
      <c r="AR632" s="198"/>
      <c r="AS632" s="198"/>
    </row>
    <row r="633" s="158" customFormat="1" ht="64" customHeight="1" spans="1:45">
      <c r="A633" s="24" t="s">
        <v>933</v>
      </c>
      <c r="B633" s="23" t="s">
        <v>1160</v>
      </c>
      <c r="C633" s="24">
        <v>10191150028</v>
      </c>
      <c r="D633" s="73" t="s">
        <v>614</v>
      </c>
      <c r="E633" s="24" t="s">
        <v>1189</v>
      </c>
      <c r="F633" s="23" t="s">
        <v>149</v>
      </c>
      <c r="G633" s="25" t="s">
        <v>358</v>
      </c>
      <c r="H633" s="23">
        <v>2019</v>
      </c>
      <c r="I633" s="24" t="s">
        <v>495</v>
      </c>
      <c r="J633" s="24" t="s">
        <v>532</v>
      </c>
      <c r="K633" s="23">
        <v>13992231299</v>
      </c>
      <c r="L633" s="181">
        <v>48</v>
      </c>
      <c r="M633" s="181">
        <v>48</v>
      </c>
      <c r="N633" s="181"/>
      <c r="O633" s="181"/>
      <c r="P633" s="181"/>
      <c r="Q633" s="181">
        <v>48</v>
      </c>
      <c r="R633" s="181"/>
      <c r="S633" s="90"/>
      <c r="T633" s="90"/>
      <c r="U633" s="90"/>
      <c r="V633" s="90"/>
      <c r="W633" s="90"/>
      <c r="X633" s="90"/>
      <c r="Y633" s="90"/>
      <c r="Z633" s="90"/>
      <c r="AA633" s="24" t="s">
        <v>135</v>
      </c>
      <c r="AB633" s="24" t="s">
        <v>116</v>
      </c>
      <c r="AC633" s="24" t="s">
        <v>116</v>
      </c>
      <c r="AD633" s="24" t="s">
        <v>116</v>
      </c>
      <c r="AE633" s="24" t="s">
        <v>116</v>
      </c>
      <c r="AF633" s="24" t="s">
        <v>136</v>
      </c>
      <c r="AG633" s="24">
        <v>40</v>
      </c>
      <c r="AH633" s="24">
        <v>95</v>
      </c>
      <c r="AI633" s="24">
        <v>123</v>
      </c>
      <c r="AJ633" s="24">
        <v>351</v>
      </c>
      <c r="AK633" s="24" t="s">
        <v>599</v>
      </c>
      <c r="AL633" s="24" t="s">
        <v>600</v>
      </c>
      <c r="AM633" s="24"/>
      <c r="AP633" s="198"/>
      <c r="AQ633" s="198"/>
      <c r="AR633" s="198"/>
      <c r="AS633" s="198"/>
    </row>
    <row r="634" s="158" customFormat="1" ht="79" customHeight="1" spans="1:45">
      <c r="A634" s="24" t="s">
        <v>933</v>
      </c>
      <c r="B634" s="23" t="s">
        <v>1160</v>
      </c>
      <c r="C634" s="24">
        <v>10191150029</v>
      </c>
      <c r="D634" s="73" t="s">
        <v>614</v>
      </c>
      <c r="E634" s="24" t="s">
        <v>1190</v>
      </c>
      <c r="F634" s="23" t="s">
        <v>143</v>
      </c>
      <c r="G634" s="24" t="s">
        <v>367</v>
      </c>
      <c r="H634" s="24" t="s">
        <v>159</v>
      </c>
      <c r="I634" s="24" t="s">
        <v>495</v>
      </c>
      <c r="J634" s="24" t="s">
        <v>532</v>
      </c>
      <c r="K634" s="23">
        <v>13992231299</v>
      </c>
      <c r="L634" s="181">
        <v>5</v>
      </c>
      <c r="M634" s="181"/>
      <c r="N634" s="181"/>
      <c r="O634" s="181"/>
      <c r="P634" s="181"/>
      <c r="Q634" s="181"/>
      <c r="R634" s="181">
        <v>5</v>
      </c>
      <c r="S634" s="90"/>
      <c r="T634" s="90"/>
      <c r="U634" s="90"/>
      <c r="V634" s="90"/>
      <c r="W634" s="90"/>
      <c r="X634" s="90"/>
      <c r="Y634" s="90"/>
      <c r="Z634" s="90"/>
      <c r="AA634" s="24" t="s">
        <v>135</v>
      </c>
      <c r="AB634" s="24" t="s">
        <v>116</v>
      </c>
      <c r="AC634" s="24" t="s">
        <v>116</v>
      </c>
      <c r="AD634" s="24" t="s">
        <v>116</v>
      </c>
      <c r="AE634" s="24" t="s">
        <v>116</v>
      </c>
      <c r="AF634" s="24" t="s">
        <v>136</v>
      </c>
      <c r="AG634" s="24">
        <v>115</v>
      </c>
      <c r="AH634" s="24">
        <v>225</v>
      </c>
      <c r="AI634" s="24">
        <v>374</v>
      </c>
      <c r="AJ634" s="24">
        <v>1006</v>
      </c>
      <c r="AK634" s="24" t="s">
        <v>599</v>
      </c>
      <c r="AL634" s="24" t="s">
        <v>600</v>
      </c>
      <c r="AM634" s="24"/>
      <c r="AP634" s="198"/>
      <c r="AQ634" s="198"/>
      <c r="AR634" s="198"/>
      <c r="AS634" s="198"/>
    </row>
    <row r="635" s="158" customFormat="1" ht="79" customHeight="1" spans="1:45">
      <c r="A635" s="24" t="s">
        <v>933</v>
      </c>
      <c r="B635" s="23" t="s">
        <v>541</v>
      </c>
      <c r="C635" s="24">
        <v>10191170001</v>
      </c>
      <c r="D635" s="73" t="s">
        <v>1191</v>
      </c>
      <c r="E635" s="24" t="s">
        <v>1192</v>
      </c>
      <c r="F635" s="23" t="s">
        <v>143</v>
      </c>
      <c r="G635" s="24" t="s">
        <v>1193</v>
      </c>
      <c r="H635" s="24" t="s">
        <v>159</v>
      </c>
      <c r="I635" s="24" t="s">
        <v>617</v>
      </c>
      <c r="J635" s="27" t="s">
        <v>620</v>
      </c>
      <c r="K635" s="23">
        <v>13909125390</v>
      </c>
      <c r="L635" s="181">
        <v>2</v>
      </c>
      <c r="M635" s="181"/>
      <c r="N635" s="181"/>
      <c r="O635" s="181"/>
      <c r="P635" s="181"/>
      <c r="Q635" s="181"/>
      <c r="R635" s="181">
        <v>2</v>
      </c>
      <c r="S635" s="90"/>
      <c r="T635" s="90"/>
      <c r="U635" s="90"/>
      <c r="V635" s="90"/>
      <c r="W635" s="90"/>
      <c r="X635" s="90"/>
      <c r="Y635" s="90"/>
      <c r="Z635" s="90"/>
      <c r="AA635" s="90" t="s">
        <v>135</v>
      </c>
      <c r="AB635" s="90" t="s">
        <v>116</v>
      </c>
      <c r="AC635" s="90" t="s">
        <v>136</v>
      </c>
      <c r="AD635" s="90" t="s">
        <v>136</v>
      </c>
      <c r="AE635" s="90" t="s">
        <v>136</v>
      </c>
      <c r="AF635" s="90" t="s">
        <v>116</v>
      </c>
      <c r="AG635" s="233">
        <v>41</v>
      </c>
      <c r="AH635" s="233">
        <v>70</v>
      </c>
      <c r="AI635" s="92">
        <v>172</v>
      </c>
      <c r="AJ635" s="92">
        <v>512</v>
      </c>
      <c r="AK635" s="24" t="s">
        <v>877</v>
      </c>
      <c r="AL635" s="24" t="s">
        <v>877</v>
      </c>
      <c r="AM635" s="24"/>
      <c r="AP635" s="198"/>
      <c r="AQ635" s="198"/>
      <c r="AR635" s="198"/>
      <c r="AS635" s="198"/>
    </row>
    <row r="636" s="158" customFormat="1" ht="79" customHeight="1" spans="1:45">
      <c r="A636" s="24" t="s">
        <v>1194</v>
      </c>
      <c r="B636" s="23" t="s">
        <v>1195</v>
      </c>
      <c r="C636" s="24">
        <v>10191240001</v>
      </c>
      <c r="D636" s="24" t="s">
        <v>1196</v>
      </c>
      <c r="E636" s="24" t="s">
        <v>1196</v>
      </c>
      <c r="F636" s="24" t="s">
        <v>157</v>
      </c>
      <c r="G636" s="24" t="s">
        <v>328</v>
      </c>
      <c r="H636" s="23">
        <v>2019</v>
      </c>
      <c r="I636" s="24" t="s">
        <v>525</v>
      </c>
      <c r="J636" s="24" t="s">
        <v>526</v>
      </c>
      <c r="K636" s="23">
        <v>18091267907</v>
      </c>
      <c r="L636" s="181">
        <v>350</v>
      </c>
      <c r="M636" s="181"/>
      <c r="N636" s="181"/>
      <c r="O636" s="181"/>
      <c r="P636" s="181"/>
      <c r="Q636" s="181"/>
      <c r="R636" s="181"/>
      <c r="S636" s="90">
        <v>350</v>
      </c>
      <c r="T636" s="90"/>
      <c r="U636" s="90"/>
      <c r="V636" s="90"/>
      <c r="W636" s="90"/>
      <c r="X636" s="90"/>
      <c r="Y636" s="90"/>
      <c r="Z636" s="90"/>
      <c r="AA636" s="24" t="s">
        <v>135</v>
      </c>
      <c r="AB636" s="24" t="s">
        <v>116</v>
      </c>
      <c r="AC636" s="24" t="s">
        <v>116</v>
      </c>
      <c r="AD636" s="24" t="s">
        <v>116</v>
      </c>
      <c r="AE636" s="24" t="s">
        <v>116</v>
      </c>
      <c r="AF636" s="24" t="s">
        <v>136</v>
      </c>
      <c r="AG636" s="24">
        <v>71</v>
      </c>
      <c r="AH636" s="24">
        <v>204</v>
      </c>
      <c r="AI636" s="24">
        <v>190</v>
      </c>
      <c r="AJ636" s="24">
        <v>504</v>
      </c>
      <c r="AK636" s="24" t="s">
        <v>529</v>
      </c>
      <c r="AL636" s="24" t="s">
        <v>168</v>
      </c>
      <c r="AM636" s="24"/>
      <c r="AP636" s="198"/>
      <c r="AQ636" s="198"/>
      <c r="AR636" s="198"/>
      <c r="AS636" s="198"/>
    </row>
    <row r="637" s="163" customFormat="1" ht="79" customHeight="1" spans="1:45">
      <c r="A637" s="24" t="s">
        <v>1197</v>
      </c>
      <c r="B637" s="23" t="s">
        <v>1197</v>
      </c>
      <c r="C637" s="24">
        <v>10191310001</v>
      </c>
      <c r="D637" s="24" t="s">
        <v>1197</v>
      </c>
      <c r="E637" s="24" t="s">
        <v>1198</v>
      </c>
      <c r="F637" s="24" t="s">
        <v>685</v>
      </c>
      <c r="G637" s="24"/>
      <c r="H637" s="23">
        <v>2019</v>
      </c>
      <c r="I637" s="24" t="s">
        <v>1199</v>
      </c>
      <c r="J637" s="24" t="s">
        <v>620</v>
      </c>
      <c r="K637" s="23" t="s">
        <v>720</v>
      </c>
      <c r="L637" s="185">
        <v>190</v>
      </c>
      <c r="M637" s="185"/>
      <c r="N637" s="181"/>
      <c r="O637" s="181"/>
      <c r="P637" s="185"/>
      <c r="Q637" s="181"/>
      <c r="R637" s="181">
        <v>190</v>
      </c>
      <c r="S637" s="90"/>
      <c r="T637" s="90"/>
      <c r="U637" s="90"/>
      <c r="V637" s="90"/>
      <c r="W637" s="90"/>
      <c r="X637" s="90"/>
      <c r="Y637" s="90"/>
      <c r="Z637" s="90"/>
      <c r="AA637" s="90" t="s">
        <v>135</v>
      </c>
      <c r="AB637" s="90" t="s">
        <v>116</v>
      </c>
      <c r="AC637" s="90" t="s">
        <v>136</v>
      </c>
      <c r="AD637" s="90" t="s">
        <v>136</v>
      </c>
      <c r="AE637" s="90" t="s">
        <v>136</v>
      </c>
      <c r="AF637" s="90" t="s">
        <v>136</v>
      </c>
      <c r="AG637" s="24"/>
      <c r="AH637" s="24"/>
      <c r="AI637" s="24"/>
      <c r="AJ637" s="24"/>
      <c r="AK637" s="24" t="s">
        <v>1198</v>
      </c>
      <c r="AL637" s="24" t="s">
        <v>1198</v>
      </c>
      <c r="AM637" s="24"/>
      <c r="AP637" s="255"/>
      <c r="AQ637" s="255"/>
      <c r="AR637" s="255"/>
      <c r="AS637" s="255"/>
    </row>
    <row r="638" s="164" customFormat="1" ht="114" customHeight="1" spans="1:39">
      <c r="A638" s="241"/>
      <c r="B638" s="242"/>
      <c r="C638" s="242"/>
      <c r="D638" s="242"/>
      <c r="E638" s="242"/>
      <c r="F638" s="242"/>
      <c r="G638" s="242"/>
      <c r="H638" s="242"/>
      <c r="I638" s="241"/>
      <c r="J638" s="242"/>
      <c r="K638" s="244"/>
      <c r="L638" s="245"/>
      <c r="M638" s="245"/>
      <c r="N638" s="245"/>
      <c r="O638" s="245"/>
      <c r="P638" s="245"/>
      <c r="Q638" s="245"/>
      <c r="R638" s="245"/>
      <c r="S638" s="248"/>
      <c r="T638" s="248"/>
      <c r="U638" s="248"/>
      <c r="V638" s="248"/>
      <c r="W638" s="248"/>
      <c r="X638" s="248"/>
      <c r="Y638" s="248"/>
      <c r="Z638" s="248"/>
      <c r="AA638" s="242"/>
      <c r="AB638" s="242"/>
      <c r="AC638" s="242"/>
      <c r="AD638" s="242"/>
      <c r="AE638" s="242"/>
      <c r="AF638" s="242"/>
      <c r="AG638" s="242"/>
      <c r="AH638" s="242"/>
      <c r="AI638" s="242"/>
      <c r="AJ638" s="242"/>
      <c r="AK638" s="242"/>
      <c r="AL638" s="242"/>
      <c r="AM638" s="242"/>
    </row>
    <row r="639" s="164" customFormat="1" ht="35.1" customHeight="1" spans="1:36">
      <c r="A639" s="166"/>
      <c r="B639" s="166"/>
      <c r="H639" s="243"/>
      <c r="K639" s="246"/>
      <c r="L639" s="247"/>
      <c r="M639" s="247"/>
      <c r="N639" s="247"/>
      <c r="O639" s="247"/>
      <c r="P639" s="247"/>
      <c r="Q639" s="247"/>
      <c r="R639" s="247"/>
      <c r="S639" s="249"/>
      <c r="T639" s="249"/>
      <c r="U639" s="249"/>
      <c r="V639" s="249"/>
      <c r="W639" s="249"/>
      <c r="X639" s="249"/>
      <c r="Y639" s="249"/>
      <c r="Z639" s="249"/>
      <c r="AG639" s="254"/>
      <c r="AH639" s="254"/>
      <c r="AI639" s="254"/>
      <c r="AJ639" s="254"/>
    </row>
    <row r="640" s="164" customFormat="1" ht="35.1" customHeight="1" spans="1:36">
      <c r="A640" s="166"/>
      <c r="B640" s="166"/>
      <c r="H640" s="243"/>
      <c r="K640" s="246"/>
      <c r="L640" s="247"/>
      <c r="M640" s="247"/>
      <c r="N640" s="247"/>
      <c r="O640" s="247"/>
      <c r="P640" s="247"/>
      <c r="Q640" s="247"/>
      <c r="R640" s="247"/>
      <c r="S640" s="249"/>
      <c r="T640" s="249"/>
      <c r="U640" s="249"/>
      <c r="V640" s="249"/>
      <c r="W640" s="249"/>
      <c r="X640" s="249"/>
      <c r="Y640" s="249"/>
      <c r="Z640" s="249"/>
      <c r="AG640" s="254"/>
      <c r="AH640" s="254"/>
      <c r="AI640" s="254"/>
      <c r="AJ640" s="254"/>
    </row>
    <row r="641" s="164" customFormat="1" ht="35.1" customHeight="1" spans="1:36">
      <c r="A641" s="166"/>
      <c r="B641" s="166"/>
      <c r="H641" s="243"/>
      <c r="K641" s="246"/>
      <c r="L641" s="247"/>
      <c r="M641" s="247"/>
      <c r="N641" s="247"/>
      <c r="O641" s="247"/>
      <c r="P641" s="247"/>
      <c r="Q641" s="247"/>
      <c r="R641" s="247"/>
      <c r="S641" s="249"/>
      <c r="T641" s="249"/>
      <c r="U641" s="249"/>
      <c r="V641" s="249"/>
      <c r="W641" s="249"/>
      <c r="X641" s="249"/>
      <c r="Y641" s="249"/>
      <c r="Z641" s="249"/>
      <c r="AG641" s="254"/>
      <c r="AH641" s="254"/>
      <c r="AI641" s="254"/>
      <c r="AJ641" s="254"/>
    </row>
    <row r="642" s="164" customFormat="1" ht="35.1" customHeight="1" spans="1:36">
      <c r="A642" s="166"/>
      <c r="B642" s="166"/>
      <c r="H642" s="243"/>
      <c r="K642" s="246"/>
      <c r="L642" s="247"/>
      <c r="M642" s="247"/>
      <c r="N642" s="247"/>
      <c r="O642" s="247"/>
      <c r="P642" s="247"/>
      <c r="Q642" s="247"/>
      <c r="R642" s="247"/>
      <c r="S642" s="249"/>
      <c r="T642" s="249"/>
      <c r="U642" s="249"/>
      <c r="V642" s="249"/>
      <c r="W642" s="249"/>
      <c r="X642" s="249"/>
      <c r="Y642" s="249"/>
      <c r="Z642" s="249"/>
      <c r="AG642" s="254"/>
      <c r="AH642" s="254"/>
      <c r="AI642" s="254"/>
      <c r="AJ642" s="254"/>
    </row>
    <row r="643" s="164" customFormat="1" ht="35.1" customHeight="1" spans="1:36">
      <c r="A643" s="166"/>
      <c r="B643" s="166"/>
      <c r="H643" s="243"/>
      <c r="K643" s="246"/>
      <c r="L643" s="247"/>
      <c r="M643" s="247"/>
      <c r="N643" s="247"/>
      <c r="O643" s="247"/>
      <c r="P643" s="247"/>
      <c r="Q643" s="247"/>
      <c r="R643" s="247"/>
      <c r="S643" s="249"/>
      <c r="T643" s="249"/>
      <c r="U643" s="249"/>
      <c r="V643" s="249"/>
      <c r="W643" s="249"/>
      <c r="X643" s="249"/>
      <c r="Y643" s="249"/>
      <c r="Z643" s="249"/>
      <c r="AG643" s="254"/>
      <c r="AH643" s="254"/>
      <c r="AI643" s="254"/>
      <c r="AJ643" s="254"/>
    </row>
    <row r="644" s="164" customFormat="1" ht="35.1" customHeight="1" spans="1:36">
      <c r="A644" s="166"/>
      <c r="B644" s="166"/>
      <c r="H644" s="243"/>
      <c r="K644" s="246"/>
      <c r="L644" s="247"/>
      <c r="M644" s="247"/>
      <c r="N644" s="247"/>
      <c r="O644" s="247"/>
      <c r="P644" s="247"/>
      <c r="Q644" s="247"/>
      <c r="R644" s="247"/>
      <c r="S644" s="249"/>
      <c r="T644" s="249"/>
      <c r="U644" s="249"/>
      <c r="V644" s="249"/>
      <c r="W644" s="249"/>
      <c r="X644" s="249"/>
      <c r="Y644" s="249"/>
      <c r="Z644" s="249"/>
      <c r="AG644" s="254"/>
      <c r="AH644" s="254"/>
      <c r="AI644" s="254"/>
      <c r="AJ644" s="254"/>
    </row>
    <row r="645" s="164" customFormat="1" ht="35.1" customHeight="1" spans="1:36">
      <c r="A645" s="166"/>
      <c r="B645" s="166"/>
      <c r="H645" s="243"/>
      <c r="K645" s="246"/>
      <c r="L645" s="247"/>
      <c r="M645" s="247"/>
      <c r="N645" s="247"/>
      <c r="O645" s="247"/>
      <c r="P645" s="247"/>
      <c r="Q645" s="247"/>
      <c r="R645" s="247"/>
      <c r="S645" s="249"/>
      <c r="T645" s="249"/>
      <c r="U645" s="249"/>
      <c r="V645" s="249"/>
      <c r="W645" s="249"/>
      <c r="X645" s="249"/>
      <c r="Y645" s="249"/>
      <c r="Z645" s="249"/>
      <c r="AG645" s="254"/>
      <c r="AH645" s="254"/>
      <c r="AI645" s="254"/>
      <c r="AJ645" s="254"/>
    </row>
    <row r="646" s="164" customFormat="1" ht="35.1" customHeight="1" spans="1:36">
      <c r="A646" s="166"/>
      <c r="B646" s="166"/>
      <c r="H646" s="243"/>
      <c r="K646" s="246"/>
      <c r="L646" s="247"/>
      <c r="M646" s="247"/>
      <c r="N646" s="247"/>
      <c r="O646" s="247"/>
      <c r="P646" s="247"/>
      <c r="Q646" s="247"/>
      <c r="R646" s="247"/>
      <c r="S646" s="249"/>
      <c r="T646" s="249"/>
      <c r="U646" s="249"/>
      <c r="V646" s="249"/>
      <c r="W646" s="249"/>
      <c r="X646" s="249"/>
      <c r="Y646" s="249"/>
      <c r="Z646" s="249"/>
      <c r="AG646" s="254"/>
      <c r="AH646" s="254"/>
      <c r="AI646" s="254"/>
      <c r="AJ646" s="254"/>
    </row>
    <row r="647" s="164" customFormat="1" ht="35.1" customHeight="1" spans="1:36">
      <c r="A647" s="166"/>
      <c r="B647" s="166"/>
      <c r="H647" s="243"/>
      <c r="K647" s="246"/>
      <c r="L647" s="247"/>
      <c r="M647" s="247"/>
      <c r="N647" s="247"/>
      <c r="O647" s="247"/>
      <c r="P647" s="247"/>
      <c r="Q647" s="247"/>
      <c r="R647" s="247"/>
      <c r="S647" s="249"/>
      <c r="T647" s="249"/>
      <c r="U647" s="249"/>
      <c r="V647" s="249"/>
      <c r="W647" s="249"/>
      <c r="X647" s="249"/>
      <c r="Y647" s="249"/>
      <c r="Z647" s="249"/>
      <c r="AG647" s="254"/>
      <c r="AH647" s="254"/>
      <c r="AI647" s="254"/>
      <c r="AJ647" s="254"/>
    </row>
    <row r="648" s="164" customFormat="1" ht="35.1" customHeight="1" spans="1:36">
      <c r="A648" s="166"/>
      <c r="B648" s="166"/>
      <c r="H648" s="243"/>
      <c r="K648" s="246"/>
      <c r="L648" s="247"/>
      <c r="M648" s="247"/>
      <c r="N648" s="247"/>
      <c r="O648" s="247"/>
      <c r="P648" s="247"/>
      <c r="Q648" s="247"/>
      <c r="R648" s="247"/>
      <c r="S648" s="249"/>
      <c r="T648" s="249"/>
      <c r="U648" s="249"/>
      <c r="V648" s="249"/>
      <c r="W648" s="249"/>
      <c r="X648" s="249"/>
      <c r="Y648" s="249"/>
      <c r="Z648" s="249"/>
      <c r="AG648" s="254"/>
      <c r="AH648" s="254"/>
      <c r="AI648" s="254"/>
      <c r="AJ648" s="254"/>
    </row>
    <row r="649" s="164" customFormat="1" ht="35.1" customHeight="1" spans="1:36">
      <c r="A649" s="166"/>
      <c r="B649" s="166"/>
      <c r="H649" s="243"/>
      <c r="K649" s="246"/>
      <c r="L649" s="247"/>
      <c r="M649" s="247"/>
      <c r="N649" s="247"/>
      <c r="O649" s="247"/>
      <c r="P649" s="247"/>
      <c r="Q649" s="247"/>
      <c r="R649" s="247"/>
      <c r="S649" s="249"/>
      <c r="T649" s="249"/>
      <c r="U649" s="249"/>
      <c r="V649" s="249"/>
      <c r="W649" s="249"/>
      <c r="X649" s="249"/>
      <c r="Y649" s="249"/>
      <c r="Z649" s="249"/>
      <c r="AG649" s="254"/>
      <c r="AH649" s="254"/>
      <c r="AI649" s="254"/>
      <c r="AJ649" s="254"/>
    </row>
    <row r="650" s="164" customFormat="1" ht="35.1" customHeight="1" spans="1:36">
      <c r="A650" s="166"/>
      <c r="B650" s="166"/>
      <c r="H650" s="243"/>
      <c r="K650" s="246"/>
      <c r="L650" s="247"/>
      <c r="M650" s="247"/>
      <c r="N650" s="247"/>
      <c r="O650" s="247"/>
      <c r="P650" s="247"/>
      <c r="Q650" s="247"/>
      <c r="R650" s="247"/>
      <c r="S650" s="249"/>
      <c r="T650" s="249"/>
      <c r="U650" s="249"/>
      <c r="V650" s="249"/>
      <c r="W650" s="249"/>
      <c r="X650" s="249"/>
      <c r="Y650" s="249"/>
      <c r="Z650" s="249"/>
      <c r="AG650" s="254"/>
      <c r="AH650" s="254"/>
      <c r="AI650" s="254"/>
      <c r="AJ650" s="254"/>
    </row>
    <row r="651" s="164" customFormat="1" ht="35.1" customHeight="1" spans="1:36">
      <c r="A651" s="166"/>
      <c r="B651" s="166"/>
      <c r="H651" s="243"/>
      <c r="K651" s="246"/>
      <c r="L651" s="247"/>
      <c r="M651" s="247"/>
      <c r="N651" s="247"/>
      <c r="O651" s="247"/>
      <c r="P651" s="247"/>
      <c r="Q651" s="247"/>
      <c r="R651" s="247"/>
      <c r="S651" s="249"/>
      <c r="T651" s="249"/>
      <c r="U651" s="249"/>
      <c r="V651" s="249"/>
      <c r="W651" s="249"/>
      <c r="X651" s="249"/>
      <c r="Y651" s="249"/>
      <c r="Z651" s="249"/>
      <c r="AG651" s="254"/>
      <c r="AH651" s="254"/>
      <c r="AI651" s="254"/>
      <c r="AJ651" s="254"/>
    </row>
    <row r="652" s="164" customFormat="1" ht="35.1" customHeight="1" spans="1:36">
      <c r="A652" s="166"/>
      <c r="B652" s="166"/>
      <c r="H652" s="243"/>
      <c r="K652" s="246"/>
      <c r="L652" s="247"/>
      <c r="M652" s="247"/>
      <c r="N652" s="247"/>
      <c r="O652" s="247"/>
      <c r="P652" s="247"/>
      <c r="Q652" s="247"/>
      <c r="R652" s="247"/>
      <c r="S652" s="249"/>
      <c r="T652" s="249"/>
      <c r="U652" s="249"/>
      <c r="V652" s="249"/>
      <c r="W652" s="249"/>
      <c r="X652" s="249"/>
      <c r="Y652" s="249"/>
      <c r="Z652" s="249"/>
      <c r="AG652" s="254"/>
      <c r="AH652" s="254"/>
      <c r="AI652" s="254"/>
      <c r="AJ652" s="254"/>
    </row>
    <row r="653" s="164" customFormat="1" ht="35.1" customHeight="1" spans="1:36">
      <c r="A653" s="166"/>
      <c r="B653" s="166"/>
      <c r="H653" s="243"/>
      <c r="K653" s="246"/>
      <c r="L653" s="247"/>
      <c r="M653" s="247"/>
      <c r="N653" s="247"/>
      <c r="O653" s="247"/>
      <c r="P653" s="247"/>
      <c r="Q653" s="247"/>
      <c r="R653" s="247"/>
      <c r="S653" s="249"/>
      <c r="T653" s="249"/>
      <c r="U653" s="249"/>
      <c r="V653" s="249"/>
      <c r="W653" s="249"/>
      <c r="X653" s="249"/>
      <c r="Y653" s="249"/>
      <c r="Z653" s="249"/>
      <c r="AG653" s="254"/>
      <c r="AH653" s="254"/>
      <c r="AI653" s="254"/>
      <c r="AJ653" s="254"/>
    </row>
    <row r="654" s="164" customFormat="1" ht="35.1" customHeight="1" spans="1:36">
      <c r="A654" s="166"/>
      <c r="B654" s="166"/>
      <c r="H654" s="243"/>
      <c r="K654" s="246"/>
      <c r="L654" s="247"/>
      <c r="M654" s="247"/>
      <c r="N654" s="247"/>
      <c r="O654" s="247"/>
      <c r="P654" s="247"/>
      <c r="Q654" s="247"/>
      <c r="R654" s="247"/>
      <c r="S654" s="249"/>
      <c r="T654" s="249"/>
      <c r="U654" s="249"/>
      <c r="V654" s="249"/>
      <c r="W654" s="249"/>
      <c r="X654" s="249"/>
      <c r="Y654" s="249"/>
      <c r="Z654" s="249"/>
      <c r="AG654" s="254"/>
      <c r="AH654" s="254"/>
      <c r="AI654" s="254"/>
      <c r="AJ654" s="254"/>
    </row>
    <row r="655" s="164" customFormat="1" ht="35.1" customHeight="1" spans="1:36">
      <c r="A655" s="166"/>
      <c r="B655" s="166"/>
      <c r="H655" s="243"/>
      <c r="K655" s="246"/>
      <c r="L655" s="247"/>
      <c r="M655" s="247"/>
      <c r="N655" s="247"/>
      <c r="O655" s="247"/>
      <c r="P655" s="247"/>
      <c r="Q655" s="247"/>
      <c r="R655" s="247"/>
      <c r="S655" s="249"/>
      <c r="T655" s="249"/>
      <c r="U655" s="249"/>
      <c r="V655" s="249"/>
      <c r="W655" s="249"/>
      <c r="X655" s="249"/>
      <c r="Y655" s="249"/>
      <c r="Z655" s="249"/>
      <c r="AG655" s="254"/>
      <c r="AH655" s="254"/>
      <c r="AI655" s="254"/>
      <c r="AJ655" s="254"/>
    </row>
    <row r="656" s="164" customFormat="1" ht="35.1" customHeight="1" spans="1:36">
      <c r="A656" s="166"/>
      <c r="B656" s="166"/>
      <c r="H656" s="243"/>
      <c r="K656" s="246"/>
      <c r="L656" s="247"/>
      <c r="M656" s="247"/>
      <c r="N656" s="247"/>
      <c r="O656" s="247"/>
      <c r="P656" s="247"/>
      <c r="Q656" s="247"/>
      <c r="R656" s="247"/>
      <c r="S656" s="249"/>
      <c r="T656" s="249"/>
      <c r="U656" s="249"/>
      <c r="V656" s="249"/>
      <c r="W656" s="249"/>
      <c r="X656" s="249"/>
      <c r="Y656" s="249"/>
      <c r="Z656" s="249"/>
      <c r="AG656" s="254"/>
      <c r="AH656" s="254"/>
      <c r="AI656" s="254"/>
      <c r="AJ656" s="254"/>
    </row>
    <row r="657" s="164" customFormat="1" ht="35.1" customHeight="1" spans="1:36">
      <c r="A657" s="166"/>
      <c r="B657" s="166"/>
      <c r="H657" s="243"/>
      <c r="K657" s="246"/>
      <c r="L657" s="247"/>
      <c r="M657" s="247"/>
      <c r="N657" s="247"/>
      <c r="O657" s="247"/>
      <c r="P657" s="247"/>
      <c r="Q657" s="247"/>
      <c r="R657" s="247"/>
      <c r="S657" s="249"/>
      <c r="T657" s="249"/>
      <c r="U657" s="249"/>
      <c r="V657" s="249"/>
      <c r="W657" s="249"/>
      <c r="X657" s="249"/>
      <c r="Y657" s="249"/>
      <c r="Z657" s="249"/>
      <c r="AG657" s="254"/>
      <c r="AH657" s="254"/>
      <c r="AI657" s="254"/>
      <c r="AJ657" s="254"/>
    </row>
    <row r="658" s="164" customFormat="1" ht="35.1" customHeight="1" spans="1:36">
      <c r="A658" s="166"/>
      <c r="B658" s="166"/>
      <c r="H658" s="243"/>
      <c r="K658" s="246"/>
      <c r="L658" s="247"/>
      <c r="M658" s="247"/>
      <c r="N658" s="247"/>
      <c r="O658" s="247"/>
      <c r="P658" s="247"/>
      <c r="Q658" s="247"/>
      <c r="R658" s="247"/>
      <c r="S658" s="249"/>
      <c r="T658" s="249"/>
      <c r="U658" s="249"/>
      <c r="V658" s="249"/>
      <c r="W658" s="249"/>
      <c r="X658" s="249"/>
      <c r="Y658" s="249"/>
      <c r="Z658" s="249"/>
      <c r="AG658" s="254"/>
      <c r="AH658" s="254"/>
      <c r="AI658" s="254"/>
      <c r="AJ658" s="254"/>
    </row>
    <row r="659" s="164" customFormat="1" ht="35.1" customHeight="1" spans="1:36">
      <c r="A659" s="166"/>
      <c r="B659" s="166"/>
      <c r="H659" s="243"/>
      <c r="K659" s="246"/>
      <c r="L659" s="247"/>
      <c r="M659" s="247"/>
      <c r="N659" s="247"/>
      <c r="O659" s="247"/>
      <c r="P659" s="247"/>
      <c r="Q659" s="247"/>
      <c r="R659" s="247"/>
      <c r="S659" s="249"/>
      <c r="T659" s="249"/>
      <c r="U659" s="249"/>
      <c r="V659" s="249"/>
      <c r="W659" s="249"/>
      <c r="X659" s="249"/>
      <c r="Y659" s="249"/>
      <c r="Z659" s="249"/>
      <c r="AG659" s="254"/>
      <c r="AH659" s="254"/>
      <c r="AI659" s="254"/>
      <c r="AJ659" s="254"/>
    </row>
    <row r="660" s="164" customFormat="1" ht="35.1" customHeight="1" spans="1:36">
      <c r="A660" s="166"/>
      <c r="B660" s="166"/>
      <c r="H660" s="243"/>
      <c r="K660" s="246"/>
      <c r="L660" s="247"/>
      <c r="M660" s="247"/>
      <c r="N660" s="247"/>
      <c r="O660" s="247"/>
      <c r="P660" s="247"/>
      <c r="Q660" s="247"/>
      <c r="R660" s="247"/>
      <c r="S660" s="249"/>
      <c r="T660" s="249"/>
      <c r="U660" s="249"/>
      <c r="V660" s="249"/>
      <c r="W660" s="249"/>
      <c r="X660" s="249"/>
      <c r="Y660" s="249"/>
      <c r="Z660" s="249"/>
      <c r="AG660" s="254"/>
      <c r="AH660" s="254"/>
      <c r="AI660" s="254"/>
      <c r="AJ660" s="254"/>
    </row>
    <row r="661" s="164" customFormat="1" ht="50.1" customHeight="1" spans="1:36">
      <c r="A661" s="166"/>
      <c r="B661" s="166"/>
      <c r="H661" s="243"/>
      <c r="K661" s="246"/>
      <c r="L661" s="247"/>
      <c r="M661" s="247"/>
      <c r="N661" s="247"/>
      <c r="O661" s="247"/>
      <c r="P661" s="247"/>
      <c r="Q661" s="247"/>
      <c r="R661" s="247"/>
      <c r="S661" s="249"/>
      <c r="T661" s="249"/>
      <c r="U661" s="249"/>
      <c r="V661" s="249"/>
      <c r="W661" s="249"/>
      <c r="X661" s="249"/>
      <c r="Y661" s="249"/>
      <c r="Z661" s="249"/>
      <c r="AG661" s="254"/>
      <c r="AH661" s="254"/>
      <c r="AI661" s="254"/>
      <c r="AJ661" s="254"/>
    </row>
    <row r="662" s="164" customFormat="1" ht="35.1" customHeight="1" spans="1:36">
      <c r="A662" s="166"/>
      <c r="B662" s="166"/>
      <c r="H662" s="243"/>
      <c r="K662" s="246"/>
      <c r="L662" s="247"/>
      <c r="M662" s="247"/>
      <c r="N662" s="247"/>
      <c r="O662" s="247"/>
      <c r="P662" s="247"/>
      <c r="Q662" s="247"/>
      <c r="R662" s="247"/>
      <c r="S662" s="249"/>
      <c r="T662" s="249"/>
      <c r="U662" s="249"/>
      <c r="V662" s="249"/>
      <c r="W662" s="249"/>
      <c r="X662" s="249"/>
      <c r="Y662" s="249"/>
      <c r="Z662" s="249"/>
      <c r="AG662" s="254"/>
      <c r="AH662" s="254"/>
      <c r="AI662" s="254"/>
      <c r="AJ662" s="254"/>
    </row>
    <row r="663" s="164" customFormat="1" ht="35.1" customHeight="1" spans="1:36">
      <c r="A663" s="166"/>
      <c r="B663" s="166"/>
      <c r="H663" s="243"/>
      <c r="K663" s="246"/>
      <c r="L663" s="247"/>
      <c r="M663" s="247"/>
      <c r="N663" s="247"/>
      <c r="O663" s="247"/>
      <c r="P663" s="247"/>
      <c r="Q663" s="247"/>
      <c r="R663" s="247"/>
      <c r="S663" s="249"/>
      <c r="T663" s="249"/>
      <c r="U663" s="249"/>
      <c r="V663" s="249"/>
      <c r="W663" s="249"/>
      <c r="X663" s="249"/>
      <c r="Y663" s="249"/>
      <c r="Z663" s="249"/>
      <c r="AG663" s="254"/>
      <c r="AH663" s="254"/>
      <c r="AI663" s="254"/>
      <c r="AJ663" s="254"/>
    </row>
    <row r="664" s="164" customFormat="1" ht="35.1" customHeight="1" spans="1:36">
      <c r="A664" s="166"/>
      <c r="B664" s="166"/>
      <c r="H664" s="243"/>
      <c r="K664" s="246"/>
      <c r="L664" s="247"/>
      <c r="M664" s="247"/>
      <c r="N664" s="247"/>
      <c r="O664" s="247"/>
      <c r="P664" s="247"/>
      <c r="Q664" s="247"/>
      <c r="R664" s="247"/>
      <c r="S664" s="249"/>
      <c r="T664" s="249"/>
      <c r="U664" s="249"/>
      <c r="V664" s="249"/>
      <c r="W664" s="249"/>
      <c r="X664" s="249"/>
      <c r="Y664" s="249"/>
      <c r="Z664" s="249"/>
      <c r="AG664" s="254"/>
      <c r="AH664" s="254"/>
      <c r="AI664" s="254"/>
      <c r="AJ664" s="254"/>
    </row>
    <row r="665" s="164" customFormat="1" ht="35.1" customHeight="1" spans="1:36">
      <c r="A665" s="166"/>
      <c r="B665" s="166"/>
      <c r="H665" s="243"/>
      <c r="K665" s="246"/>
      <c r="L665" s="247"/>
      <c r="M665" s="247"/>
      <c r="N665" s="247"/>
      <c r="O665" s="247"/>
      <c r="P665" s="247"/>
      <c r="Q665" s="247"/>
      <c r="R665" s="247"/>
      <c r="S665" s="249"/>
      <c r="T665" s="249"/>
      <c r="U665" s="249"/>
      <c r="V665" s="249"/>
      <c r="W665" s="249"/>
      <c r="X665" s="249"/>
      <c r="Y665" s="249"/>
      <c r="Z665" s="249"/>
      <c r="AG665" s="254"/>
      <c r="AH665" s="254"/>
      <c r="AI665" s="254"/>
      <c r="AJ665" s="254"/>
    </row>
    <row r="666" s="164" customFormat="1" ht="35.1" customHeight="1" spans="1:36">
      <c r="A666" s="166"/>
      <c r="B666" s="166"/>
      <c r="H666" s="243"/>
      <c r="K666" s="246"/>
      <c r="L666" s="247"/>
      <c r="M666" s="247"/>
      <c r="N666" s="247"/>
      <c r="O666" s="247"/>
      <c r="P666" s="247"/>
      <c r="Q666" s="247"/>
      <c r="R666" s="247"/>
      <c r="S666" s="249"/>
      <c r="T666" s="249"/>
      <c r="U666" s="249"/>
      <c r="V666" s="249"/>
      <c r="W666" s="249"/>
      <c r="X666" s="249"/>
      <c r="Y666" s="249"/>
      <c r="Z666" s="249"/>
      <c r="AG666" s="254"/>
      <c r="AH666" s="254"/>
      <c r="AI666" s="254"/>
      <c r="AJ666" s="254"/>
    </row>
    <row r="667" s="164" customFormat="1" ht="35.1" customHeight="1" spans="1:36">
      <c r="A667" s="166"/>
      <c r="B667" s="166"/>
      <c r="H667" s="243"/>
      <c r="K667" s="246"/>
      <c r="L667" s="247"/>
      <c r="M667" s="247"/>
      <c r="N667" s="247"/>
      <c r="O667" s="247"/>
      <c r="P667" s="247"/>
      <c r="Q667" s="247"/>
      <c r="R667" s="247"/>
      <c r="S667" s="249"/>
      <c r="T667" s="249"/>
      <c r="U667" s="249"/>
      <c r="V667" s="249"/>
      <c r="W667" s="249"/>
      <c r="X667" s="249"/>
      <c r="Y667" s="249"/>
      <c r="Z667" s="249"/>
      <c r="AG667" s="254"/>
      <c r="AH667" s="254"/>
      <c r="AI667" s="254"/>
      <c r="AJ667" s="254"/>
    </row>
    <row r="668" s="164" customFormat="1" ht="35.1" customHeight="1" spans="1:36">
      <c r="A668" s="166"/>
      <c r="B668" s="166"/>
      <c r="H668" s="243"/>
      <c r="K668" s="246"/>
      <c r="L668" s="247"/>
      <c r="M668" s="247"/>
      <c r="N668" s="247"/>
      <c r="O668" s="247"/>
      <c r="P668" s="247"/>
      <c r="Q668" s="247"/>
      <c r="R668" s="247"/>
      <c r="S668" s="249"/>
      <c r="T668" s="249"/>
      <c r="U668" s="249"/>
      <c r="V668" s="249"/>
      <c r="W668" s="249"/>
      <c r="X668" s="249"/>
      <c r="Y668" s="249"/>
      <c r="Z668" s="249"/>
      <c r="AG668" s="254"/>
      <c r="AH668" s="254"/>
      <c r="AI668" s="254"/>
      <c r="AJ668" s="254"/>
    </row>
    <row r="669" s="164" customFormat="1" ht="35.1" customHeight="1" spans="1:36">
      <c r="A669" s="166"/>
      <c r="B669" s="166"/>
      <c r="H669" s="243"/>
      <c r="K669" s="246"/>
      <c r="L669" s="247"/>
      <c r="M669" s="247"/>
      <c r="N669" s="247"/>
      <c r="O669" s="247"/>
      <c r="P669" s="247"/>
      <c r="Q669" s="247"/>
      <c r="R669" s="247"/>
      <c r="S669" s="249"/>
      <c r="T669" s="249"/>
      <c r="U669" s="249"/>
      <c r="V669" s="249"/>
      <c r="W669" s="249"/>
      <c r="X669" s="249"/>
      <c r="Y669" s="249"/>
      <c r="Z669" s="249"/>
      <c r="AG669" s="254"/>
      <c r="AH669" s="254"/>
      <c r="AI669" s="254"/>
      <c r="AJ669" s="254"/>
    </row>
    <row r="670" s="164" customFormat="1" ht="35.1" customHeight="1" spans="1:36">
      <c r="A670" s="166"/>
      <c r="B670" s="166"/>
      <c r="H670" s="243"/>
      <c r="K670" s="246"/>
      <c r="L670" s="247"/>
      <c r="M670" s="247"/>
      <c r="N670" s="247"/>
      <c r="O670" s="247"/>
      <c r="P670" s="247"/>
      <c r="Q670" s="247"/>
      <c r="R670" s="247"/>
      <c r="S670" s="249"/>
      <c r="T670" s="249"/>
      <c r="U670" s="249"/>
      <c r="V670" s="249"/>
      <c r="W670" s="249"/>
      <c r="X670" s="249"/>
      <c r="Y670" s="249"/>
      <c r="Z670" s="249"/>
      <c r="AG670" s="254"/>
      <c r="AH670" s="254"/>
      <c r="AI670" s="254"/>
      <c r="AJ670" s="254"/>
    </row>
    <row r="671" s="164" customFormat="1" ht="35.1" customHeight="1" spans="1:36">
      <c r="A671" s="166"/>
      <c r="B671" s="166"/>
      <c r="H671" s="243"/>
      <c r="K671" s="246"/>
      <c r="L671" s="247"/>
      <c r="M671" s="247"/>
      <c r="N671" s="247"/>
      <c r="O671" s="247"/>
      <c r="P671" s="247"/>
      <c r="Q671" s="247"/>
      <c r="R671" s="247"/>
      <c r="S671" s="249"/>
      <c r="T671" s="249"/>
      <c r="U671" s="249"/>
      <c r="V671" s="249"/>
      <c r="W671" s="249"/>
      <c r="X671" s="249"/>
      <c r="Y671" s="249"/>
      <c r="Z671" s="249"/>
      <c r="AG671" s="254"/>
      <c r="AH671" s="254"/>
      <c r="AI671" s="254"/>
      <c r="AJ671" s="254"/>
    </row>
    <row r="672" s="164" customFormat="1" ht="35.1" customHeight="1" spans="1:36">
      <c r="A672" s="166"/>
      <c r="B672" s="166"/>
      <c r="H672" s="243"/>
      <c r="K672" s="246"/>
      <c r="L672" s="247"/>
      <c r="M672" s="247"/>
      <c r="N672" s="247"/>
      <c r="O672" s="247"/>
      <c r="P672" s="247"/>
      <c r="Q672" s="247"/>
      <c r="R672" s="247"/>
      <c r="S672" s="249"/>
      <c r="T672" s="249"/>
      <c r="U672" s="249"/>
      <c r="V672" s="249"/>
      <c r="W672" s="249"/>
      <c r="X672" s="249"/>
      <c r="Y672" s="249"/>
      <c r="Z672" s="249"/>
      <c r="AG672" s="254"/>
      <c r="AH672" s="254"/>
      <c r="AI672" s="254"/>
      <c r="AJ672" s="254"/>
    </row>
    <row r="673" s="164" customFormat="1" ht="35.1" customHeight="1" spans="1:36">
      <c r="A673" s="166"/>
      <c r="B673" s="166"/>
      <c r="H673" s="243"/>
      <c r="K673" s="246"/>
      <c r="L673" s="247"/>
      <c r="M673" s="247"/>
      <c r="N673" s="247"/>
      <c r="O673" s="247"/>
      <c r="P673" s="247"/>
      <c r="Q673" s="247"/>
      <c r="R673" s="247"/>
      <c r="S673" s="249"/>
      <c r="T673" s="249"/>
      <c r="U673" s="249"/>
      <c r="V673" s="249"/>
      <c r="W673" s="249"/>
      <c r="X673" s="249"/>
      <c r="Y673" s="249"/>
      <c r="Z673" s="249"/>
      <c r="AG673" s="254"/>
      <c r="AH673" s="254"/>
      <c r="AI673" s="254"/>
      <c r="AJ673" s="254"/>
    </row>
    <row r="674" s="164" customFormat="1" ht="35.1" customHeight="1" spans="1:36">
      <c r="A674" s="166"/>
      <c r="B674" s="166"/>
      <c r="H674" s="243"/>
      <c r="K674" s="246"/>
      <c r="L674" s="247"/>
      <c r="M674" s="247"/>
      <c r="N674" s="247"/>
      <c r="O674" s="247"/>
      <c r="P674" s="247"/>
      <c r="Q674" s="247"/>
      <c r="R674" s="247"/>
      <c r="S674" s="249"/>
      <c r="T674" s="249"/>
      <c r="U674" s="249"/>
      <c r="V674" s="249"/>
      <c r="W674" s="249"/>
      <c r="X674" s="249"/>
      <c r="Y674" s="249"/>
      <c r="Z674" s="249"/>
      <c r="AG674" s="254"/>
      <c r="AH674" s="254"/>
      <c r="AI674" s="254"/>
      <c r="AJ674" s="254"/>
    </row>
    <row r="675" s="164" customFormat="1" ht="35.1" customHeight="1" spans="1:36">
      <c r="A675" s="166"/>
      <c r="B675" s="166"/>
      <c r="H675" s="243"/>
      <c r="K675" s="246"/>
      <c r="L675" s="247"/>
      <c r="M675" s="247"/>
      <c r="N675" s="247"/>
      <c r="O675" s="247"/>
      <c r="P675" s="247"/>
      <c r="Q675" s="247"/>
      <c r="R675" s="247"/>
      <c r="S675" s="249"/>
      <c r="T675" s="249"/>
      <c r="U675" s="249"/>
      <c r="V675" s="249"/>
      <c r="W675" s="249"/>
      <c r="X675" s="249"/>
      <c r="Y675" s="249"/>
      <c r="Z675" s="249"/>
      <c r="AG675" s="254"/>
      <c r="AH675" s="254"/>
      <c r="AI675" s="254"/>
      <c r="AJ675" s="254"/>
    </row>
    <row r="676" s="164" customFormat="1" ht="35.1" customHeight="1" spans="1:36">
      <c r="A676" s="166"/>
      <c r="B676" s="166"/>
      <c r="H676" s="243"/>
      <c r="K676" s="246"/>
      <c r="L676" s="247"/>
      <c r="M676" s="247"/>
      <c r="N676" s="247"/>
      <c r="O676" s="247"/>
      <c r="P676" s="247"/>
      <c r="Q676" s="247"/>
      <c r="R676" s="247"/>
      <c r="S676" s="249"/>
      <c r="T676" s="249"/>
      <c r="U676" s="249"/>
      <c r="V676" s="249"/>
      <c r="W676" s="249"/>
      <c r="X676" s="249"/>
      <c r="Y676" s="249"/>
      <c r="Z676" s="249"/>
      <c r="AG676" s="254"/>
      <c r="AH676" s="254"/>
      <c r="AI676" s="254"/>
      <c r="AJ676" s="254"/>
    </row>
    <row r="677" s="164" customFormat="1" ht="35.1" customHeight="1" spans="1:36">
      <c r="A677" s="166"/>
      <c r="B677" s="166"/>
      <c r="H677" s="243"/>
      <c r="K677" s="246"/>
      <c r="L677" s="247"/>
      <c r="M677" s="247"/>
      <c r="N677" s="247"/>
      <c r="O677" s="247"/>
      <c r="P677" s="247"/>
      <c r="Q677" s="247"/>
      <c r="R677" s="247"/>
      <c r="S677" s="249"/>
      <c r="T677" s="249"/>
      <c r="U677" s="249"/>
      <c r="V677" s="249"/>
      <c r="W677" s="249"/>
      <c r="X677" s="249"/>
      <c r="Y677" s="249"/>
      <c r="Z677" s="249"/>
      <c r="AG677" s="254"/>
      <c r="AH677" s="254"/>
      <c r="AI677" s="254"/>
      <c r="AJ677" s="254"/>
    </row>
    <row r="678" s="164" customFormat="1" ht="35.1" customHeight="1" spans="1:36">
      <c r="A678" s="166"/>
      <c r="B678" s="166"/>
      <c r="H678" s="243"/>
      <c r="K678" s="246"/>
      <c r="L678" s="247"/>
      <c r="M678" s="247"/>
      <c r="N678" s="247"/>
      <c r="O678" s="247"/>
      <c r="P678" s="247"/>
      <c r="Q678" s="247"/>
      <c r="R678" s="247"/>
      <c r="S678" s="249"/>
      <c r="T678" s="249"/>
      <c r="U678" s="249"/>
      <c r="V678" s="249"/>
      <c r="W678" s="249"/>
      <c r="X678" s="249"/>
      <c r="Y678" s="249"/>
      <c r="Z678" s="249"/>
      <c r="AG678" s="254"/>
      <c r="AH678" s="254"/>
      <c r="AI678" s="254"/>
      <c r="AJ678" s="254"/>
    </row>
    <row r="679" s="164" customFormat="1" ht="35.1" customHeight="1" spans="1:36">
      <c r="A679" s="166"/>
      <c r="B679" s="166"/>
      <c r="H679" s="243"/>
      <c r="K679" s="246"/>
      <c r="L679" s="247"/>
      <c r="M679" s="247"/>
      <c r="N679" s="247"/>
      <c r="O679" s="247"/>
      <c r="P679" s="247"/>
      <c r="Q679" s="247"/>
      <c r="R679" s="247"/>
      <c r="S679" s="249"/>
      <c r="T679" s="249"/>
      <c r="U679" s="249"/>
      <c r="V679" s="249"/>
      <c r="W679" s="249"/>
      <c r="X679" s="249"/>
      <c r="Y679" s="249"/>
      <c r="Z679" s="249"/>
      <c r="AG679" s="254"/>
      <c r="AH679" s="254"/>
      <c r="AI679" s="254"/>
      <c r="AJ679" s="254"/>
    </row>
    <row r="680" s="164" customFormat="1" ht="35.1" customHeight="1" spans="1:36">
      <c r="A680" s="166"/>
      <c r="B680" s="166"/>
      <c r="H680" s="243"/>
      <c r="K680" s="246"/>
      <c r="L680" s="247"/>
      <c r="M680" s="247"/>
      <c r="N680" s="247"/>
      <c r="O680" s="247"/>
      <c r="P680" s="247"/>
      <c r="Q680" s="247"/>
      <c r="R680" s="247"/>
      <c r="S680" s="249"/>
      <c r="T680" s="249"/>
      <c r="U680" s="249"/>
      <c r="V680" s="249"/>
      <c r="W680" s="249"/>
      <c r="X680" s="249"/>
      <c r="Y680" s="249"/>
      <c r="Z680" s="249"/>
      <c r="AG680" s="254"/>
      <c r="AH680" s="254"/>
      <c r="AI680" s="254"/>
      <c r="AJ680" s="254"/>
    </row>
    <row r="681" s="164" customFormat="1" ht="35.1" customHeight="1" spans="1:36">
      <c r="A681" s="166"/>
      <c r="B681" s="166"/>
      <c r="H681" s="243"/>
      <c r="K681" s="246"/>
      <c r="L681" s="247"/>
      <c r="M681" s="247"/>
      <c r="N681" s="247"/>
      <c r="O681" s="247"/>
      <c r="P681" s="247"/>
      <c r="Q681" s="247"/>
      <c r="R681" s="247"/>
      <c r="S681" s="249"/>
      <c r="T681" s="249"/>
      <c r="U681" s="249"/>
      <c r="V681" s="249"/>
      <c r="W681" s="249"/>
      <c r="X681" s="249"/>
      <c r="Y681" s="249"/>
      <c r="Z681" s="249"/>
      <c r="AG681" s="254"/>
      <c r="AH681" s="254"/>
      <c r="AI681" s="254"/>
      <c r="AJ681" s="254"/>
    </row>
    <row r="682" s="164" customFormat="1" ht="35.1" customHeight="1" spans="1:36">
      <c r="A682" s="166"/>
      <c r="B682" s="166"/>
      <c r="H682" s="243"/>
      <c r="K682" s="246"/>
      <c r="L682" s="247"/>
      <c r="M682" s="247"/>
      <c r="N682" s="247"/>
      <c r="O682" s="247"/>
      <c r="P682" s="247"/>
      <c r="Q682" s="247"/>
      <c r="R682" s="247"/>
      <c r="S682" s="249"/>
      <c r="T682" s="249"/>
      <c r="U682" s="249"/>
      <c r="V682" s="249"/>
      <c r="W682" s="249"/>
      <c r="X682" s="249"/>
      <c r="Y682" s="249"/>
      <c r="Z682" s="249"/>
      <c r="AG682" s="254"/>
      <c r="AH682" s="254"/>
      <c r="AI682" s="254"/>
      <c r="AJ682" s="254"/>
    </row>
    <row r="683" s="164" customFormat="1" ht="35.1" customHeight="1" spans="1:36">
      <c r="A683" s="166"/>
      <c r="B683" s="166"/>
      <c r="H683" s="243"/>
      <c r="K683" s="246"/>
      <c r="L683" s="247"/>
      <c r="M683" s="247"/>
      <c r="N683" s="247"/>
      <c r="O683" s="247"/>
      <c r="P683" s="247"/>
      <c r="Q683" s="247"/>
      <c r="R683" s="247"/>
      <c r="S683" s="249"/>
      <c r="T683" s="249"/>
      <c r="U683" s="249"/>
      <c r="V683" s="249"/>
      <c r="W683" s="249"/>
      <c r="X683" s="249"/>
      <c r="Y683" s="249"/>
      <c r="Z683" s="249"/>
      <c r="AG683" s="254"/>
      <c r="AH683" s="254"/>
      <c r="AI683" s="254"/>
      <c r="AJ683" s="254"/>
    </row>
    <row r="684" s="164" customFormat="1" ht="35.1" customHeight="1" spans="1:36">
      <c r="A684" s="166"/>
      <c r="B684" s="166"/>
      <c r="H684" s="243"/>
      <c r="K684" s="246"/>
      <c r="L684" s="247"/>
      <c r="M684" s="247"/>
      <c r="N684" s="247"/>
      <c r="O684" s="247"/>
      <c r="P684" s="247"/>
      <c r="Q684" s="247"/>
      <c r="R684" s="247"/>
      <c r="S684" s="249"/>
      <c r="T684" s="249"/>
      <c r="U684" s="249"/>
      <c r="V684" s="249"/>
      <c r="W684" s="249"/>
      <c r="X684" s="249"/>
      <c r="Y684" s="249"/>
      <c r="Z684" s="249"/>
      <c r="AG684" s="254"/>
      <c r="AH684" s="254"/>
      <c r="AI684" s="254"/>
      <c r="AJ684" s="254"/>
    </row>
    <row r="685" s="164" customFormat="1" ht="35.1" customHeight="1" spans="1:36">
      <c r="A685" s="166"/>
      <c r="B685" s="166"/>
      <c r="H685" s="243"/>
      <c r="K685" s="246"/>
      <c r="L685" s="247"/>
      <c r="M685" s="247"/>
      <c r="N685" s="247"/>
      <c r="O685" s="247"/>
      <c r="P685" s="247"/>
      <c r="Q685" s="247"/>
      <c r="R685" s="247"/>
      <c r="S685" s="249"/>
      <c r="T685" s="249"/>
      <c r="U685" s="249"/>
      <c r="V685" s="249"/>
      <c r="W685" s="249"/>
      <c r="X685" s="249"/>
      <c r="Y685" s="249"/>
      <c r="Z685" s="249"/>
      <c r="AG685" s="254"/>
      <c r="AH685" s="254"/>
      <c r="AI685" s="254"/>
      <c r="AJ685" s="254"/>
    </row>
    <row r="686" s="164" customFormat="1" ht="35.1" customHeight="1" spans="1:36">
      <c r="A686" s="166"/>
      <c r="B686" s="166"/>
      <c r="H686" s="243"/>
      <c r="K686" s="246"/>
      <c r="L686" s="247"/>
      <c r="M686" s="247"/>
      <c r="N686" s="247"/>
      <c r="O686" s="247"/>
      <c r="P686" s="247"/>
      <c r="Q686" s="247"/>
      <c r="R686" s="247"/>
      <c r="S686" s="249"/>
      <c r="T686" s="249"/>
      <c r="U686" s="249"/>
      <c r="V686" s="249"/>
      <c r="W686" s="249"/>
      <c r="X686" s="249"/>
      <c r="Y686" s="249"/>
      <c r="Z686" s="249"/>
      <c r="AG686" s="254"/>
      <c r="AH686" s="254"/>
      <c r="AI686" s="254"/>
      <c r="AJ686" s="254"/>
    </row>
    <row r="687" s="164" customFormat="1" ht="35.1" customHeight="1" spans="1:36">
      <c r="A687" s="166"/>
      <c r="B687" s="166"/>
      <c r="H687" s="243"/>
      <c r="K687" s="246"/>
      <c r="L687" s="247"/>
      <c r="M687" s="247"/>
      <c r="N687" s="247"/>
      <c r="O687" s="247"/>
      <c r="P687" s="247"/>
      <c r="Q687" s="247"/>
      <c r="R687" s="247"/>
      <c r="S687" s="249"/>
      <c r="T687" s="249"/>
      <c r="U687" s="249"/>
      <c r="V687" s="249"/>
      <c r="W687" s="249"/>
      <c r="X687" s="249"/>
      <c r="Y687" s="249"/>
      <c r="Z687" s="249"/>
      <c r="AG687" s="254"/>
      <c r="AH687" s="254"/>
      <c r="AI687" s="254"/>
      <c r="AJ687" s="254"/>
    </row>
    <row r="688" s="165" customFormat="1" ht="35.1" customHeight="1" spans="1:36">
      <c r="A688" s="166"/>
      <c r="B688" s="166"/>
      <c r="C688" s="256"/>
      <c r="H688" s="257"/>
      <c r="I688" s="258"/>
      <c r="K688" s="259"/>
      <c r="L688" s="260"/>
      <c r="M688" s="260"/>
      <c r="N688" s="260"/>
      <c r="O688" s="260"/>
      <c r="P688" s="260"/>
      <c r="Q688" s="260"/>
      <c r="R688" s="260"/>
      <c r="S688" s="261"/>
      <c r="T688" s="261"/>
      <c r="U688" s="261"/>
      <c r="V688" s="261"/>
      <c r="W688" s="261"/>
      <c r="X688" s="261"/>
      <c r="Y688" s="261"/>
      <c r="Z688" s="261"/>
      <c r="AG688" s="262"/>
      <c r="AH688" s="262"/>
      <c r="AI688" s="262"/>
      <c r="AJ688" s="262"/>
    </row>
  </sheetData>
  <mergeCells count="30">
    <mergeCell ref="A1:B1"/>
    <mergeCell ref="A2:AL2"/>
    <mergeCell ref="F3:G3"/>
    <mergeCell ref="L3:Z3"/>
    <mergeCell ref="AP3:AS3"/>
    <mergeCell ref="M4:Q4"/>
    <mergeCell ref="R4:Z4"/>
    <mergeCell ref="A3:A5"/>
    <mergeCell ref="B3:B5"/>
    <mergeCell ref="C3:C5"/>
    <mergeCell ref="D3:D5"/>
    <mergeCell ref="E3:E5"/>
    <mergeCell ref="F4:F5"/>
    <mergeCell ref="G4:G5"/>
    <mergeCell ref="H3:H5"/>
    <mergeCell ref="I3:I5"/>
    <mergeCell ref="J3:J5"/>
    <mergeCell ref="K3:K5"/>
    <mergeCell ref="L4:L5"/>
    <mergeCell ref="AA3:AA5"/>
    <mergeCell ref="AB3:AB5"/>
    <mergeCell ref="AC3:AC5"/>
    <mergeCell ref="AD3:AD5"/>
    <mergeCell ref="AE3:AE5"/>
    <mergeCell ref="AF3:AF5"/>
    <mergeCell ref="AK3:AK5"/>
    <mergeCell ref="AL3:AL5"/>
    <mergeCell ref="AM3:AM5"/>
    <mergeCell ref="AG3:AH4"/>
    <mergeCell ref="AI3:AJ4"/>
  </mergeCells>
  <dataValidations count="27">
    <dataValidation type="list" allowBlank="1" showInputMessage="1" showErrorMessage="1" sqref="AA13">
      <formula1>$AP$2:$AP$3</formula1>
    </dataValidation>
    <dataValidation type="list" allowBlank="1" showInputMessage="1" showErrorMessage="1" sqref="H2 H6 H681 H638:H680 H682:H1048576">
      <formula1>$AQ$4:$AQ$10</formula1>
    </dataValidation>
    <dataValidation type="list" allowBlank="1" showInputMessage="1" showErrorMessage="1" sqref="H14 H518 H531 H535 H498:H502 H503:H513 H514:H517 H519:H521 H522:H525 H526:H530 H532:H534 H536:H538 H539:H543">
      <formula1>$AP$4:$AP$6</formula1>
    </dataValidation>
    <dataValidation type="list" allowBlank="1" showInputMessage="1" showErrorMessage="1" sqref="AA7 AA8 AA9 AA10 AA127 AA128 AA129 AA130 AA11:AA12 AA25:AA30 AA31:AA32 AA131:AA132">
      <formula1>$AR$2:$AR$3</formula1>
    </dataValidation>
    <dataValidation type="list" allowBlank="1" showInputMessage="1" showErrorMessage="1" sqref="A7 A8 A9 A10 A11 A14 A39 A48 A49 A126 A127 A128 A129 A130 A131 A132 A193 A194 A195 A196 A197 A198 A232 A233 A239 A249 A250 A270 A273 A308 A309 A321 A322 A323 A335 A344 A347 A352 A379 A402 A403 A416 A421 A579 A602 A603 A636 A637 A12:A13 A40:A41 A42:A47 A50:A101 A102:A125 A133:A147 A148:A172 A173:A184 A185:A192 A199:A202 A203:A228 A229:A231 A234:A238 A240:A248 A251:A252 A253:A262 A263:A266 A267:A269 A271:A272 A274:A282 A283:A289 A290:A300 A301:A302 A303:A305 A306:A307 A310:A315 A316:A320 A324:A325 A326:A327 A328:A334 A336:A343 A345:A346 A348:A351 A353:A354 A355:A356 A357:A358 A359:A368 A369:A378 A380:A386 A387:A399 A400:A401 A404:A415 A417:A418 A419:A420 A604:A605 A606:A613 A614:A633 A634:A635">
      <formula1>[3]数据源!#REF!</formula1>
    </dataValidation>
    <dataValidation type="list" allowBlank="1" showInputMessage="1" showErrorMessage="1" sqref="AB2:AF2 AB6:AF6 AB15:AF15 AB16:AF16 AB17:AF17 AB18:AF18 AB39 AC39 AD39 AE39 AF39 AE40 AE41 AB51 AC51 AD51 AE51 AF51 AB52 AC52 AD52 AE52 AF52 AB136 AC136 AD136 AE136 AF136 AB177 AC177 AD177 AE177 AF177 AB178 AC178 AD178 AE178 AF178 AC186:AD186 AF186 AB193 AE193 AB198:AF198 AB202 AC202 AD202 AE202 AF202 AB229 AC229 AD229 AE229 AF229 AB232 AC232 AD232 AE232 AF232 AB233 AC233 AD233 AE233 AF233 AB249 AC249 AD249 AE249 AF249 AB250 AC250 AD250 AE250 AF250 AB266 AC266 AD266 AE266 AF266 AB270 AC270 AD270 AE270 AF270 AB273 AC273 AD273 AE273 AF273 AB309 AC309 AD309 AE309 AF309 AB320 AC320 AD320 AE320 AF320 AB321 AC321 AD321 AE321 AF321 AB322 AC322 AD322 AE322 AF322 AB323:AF323 AB324:AF324 AB325:AF325 AB328:AF328 AB329:AF329 AB330:AF330 AB331:AF331 AB332:AF332 AB333:AF333 AB334:AF334 AB335:AF335 AB336:AF336 AB344:AF344 AB345:AF345 AB352:AF352 AB357:AF357 AB358:AF358 AB379 AC379 AD379 AE379 AF379 AB403 AC403 AD403 AE403 AF403 AB416 AC416 AD416 AE416 AF416 AB419:AF419 AB420:AF420 AB421 AC421 AD421 AE421 AF421 AB554 AC554 AD554 AE554 AF554 AB579 AC579 AD579 AE579 AF579 AB585 AC585 AD585 AE585 AF585 AB602 AC602 AD602 AE602 AF602 AB604:AF604 AB605 AC605 AD605 AE605 AF605 AB635 AC635 AD635 AE635 AF635 AB636 AC636 AD636 AE636 AF636 AB637 AC637 AD637 AE637 AF637 AB681:AF681 AB40:AB41 AB42:AB48 AB49:AB50 AB53:AB60 AB61:AB101 AB133:AB135 AB137:AB148 AB149:AB151 AB152:AB165 AB166:AB167 AB168:AB169 AB170:AB172 AB186:AB192 AB194:AB196 AB199:AB201 AB203:AB206 AB207:AB225 AB230:AB231 AB234:AB235 AB236:AB239 AB240:AB248 AB251:AB252 AB253:AB259 AB260:AB263 AB264:AB265 AB267:AB269 AB271:AB272 AB274:AB282 AB283:AB287 AB288:AB289 AB290:AB300 AB301:AB302 AB303:AB305 AB306:AB308 AB310:AB315 AB316:AB317 AB318:AB319 AB359:AB378 AB380:AB382 AB383:AB386 AB387:AB399 AB400:AB402 AB404:AB415 AB417:AB418 AB422:AB442 AB443:AB453 AB454:AB462 AB463:AB470 AB471:AB476 AB477:AB480 AB481:AB543 AB544:AB545 AB546:AB553 AB586:AB601 AC40:AC41 AC42:AC48 AC49:AC50 AC53:AC60 AC61:AC101 AC133:AC135 AC137:AC148 AC149:AC151 AC152:AC165 AC166:AC167 AC168:AC169 AC170:AC172 AC194:AC196 AC199:AC201 AC203:AC206 AC207:AC225 AC230:AC231 AC234:AC235 AC236:AC239 AC240:AC248 AC251:AC252 AC253:AC259 AC260:AC263 AC264:AC265 AC267:AC269 AC271:AC272 AC274:AC282 AC283:AC287 AC288:AC289 AC290:AC300 AC301:AC302 AC303:AC305 AC306:AC308 AC310:AC315 AC316:AC317 AC318:AC319 AC359:AC378 AC380:AC382 AC383:AC386 AC387:AC399 AC400:AC402 AC404:AC415 AC417:AC418 AC422:AC442 AC443:AC453 AC454:AC462 AC463:AC470 AC471:AC476 AC477:AC480 AC481:AC543 AC544:AC545 AC546:AC553 AC586:AC601 AD40:AD41 AD42:AD48 AD49:AD50 AD53:AD60 AD61:AD101 AD133:AD135 AD137:AD148 AD149:AD151 AD152:AD165 AD166:AD167 AD168:AD169 AD170:AD172 AD194:AD196 AD199:AD201 AD203:AD206 AD207:AD225 AD230:AD231 AD234:AD235 AD236:AD239 AD240:AD248 AD251:AD252 AD253:AD259 AD260:AD263 AD264:AD265 AD267:AD269 AD271:AD272 AD274:AD282 AD283:AD287 AD288:AD289 AD290:AD300 AD301:AD302 AD303:AD305 AD306:AD308 AD310:AD315 AD316:AD317 AD318:AD319 AD359:AD378 AD380:AD382 AD383:AD386 AD387:AD399 AD400:AD402 AD404:AD415 AD417:AD418 AD422:AD442 AD443:AD453 AD454:AD462 AD463:AD470 AD471:AD476 AD477:AD480 AD481:AD543 AD544:AD545 AD546:AD553 AD586:AD601 AE42:AE48 AE49:AE50 AE53:AE60 AE61:AE101 AE133:AE135 AE137:AE148 AE149:AE151 AE152:AE165 AE166:AE167 AE168:AE169 AE170:AE172 AE186:AE192 AE194:AE196 AE199:AE201 AE203:AE206 AE207:AE225 AE230:AE231 AE234:AE235 AE236:AE239 AE240:AE248 AE251:AE252 AE253:AE259 AE260:AE263 AE264:AE265 AE267:AE269 AE271:AE272 AE274:AE282 AE283:AE287 AE288:AE289 AE290:AE300 AE301:AE302 AE303:AE305 AE306:AE308 AE310:AE315 AE316:AE317 AE318:AE319 AE359:AE378 AE380:AE382 AE383:AE386 AE387:AE399 AE400:AE402 AE404:AE415 AE417:AE418 AE422:AE442 AE443:AE453 AE454:AE462 AE463:AE470 AE471:AE476 AE477:AE480 AE481:AE543 AE544:AE545 AE546:AE553 AE586:AE601 AF40:AF41 AF42:AF48 AF49:AF50 AF53:AF60 AF61:AF101 AF133:AF135 AF137:AF148 AF149:AF151 AF152:AF165 AF166:AF167 AF168:AF169 AF170:AF172 AF187:AF193 AF194:AF196 AF199:AF201 AF203:AF206 AF207:AF225 AF230:AF231 AF234:AF235 AF236:AF239 AF240:AF248 AF251:AF252 AF253:AF259 AF260:AF263 AF264:AF265 AF267:AF269 AF271:AF272 AF274:AF282 AF283:AF287 AF288:AF289 AF290:AF300 AF301:AF302 AF303:AF305 AF306:AF308 AF310:AF315 AF316:AF317 AF318:AF319 AF359:AF378 AF380:AF382 AF383:AF386 AF387:AF399 AF400:AF402 AF404:AF415 AF417:AF418 AF422:AF442 AF443:AF453 AF454:AF462 AF463:AF470 AF471:AF476 AF477:AF480 AF481:AF543 AF544:AF545 AF546:AF553 AF586:AF601 AB326:AF327 AB353:AF354 AB355:AF356 AB226:AF228 AC187:AD193 AB638:AF680 AB682:AF1048576">
      <formula1>$AS$4:$AS$5</formula1>
    </dataValidation>
    <dataValidation type="list" allowBlank="1" showInputMessage="1" showErrorMessage="1" sqref="AA14 AB346:AF346 AB575:AF575 AB576:AC576 AD576:AF576 AB577:AF577 AB578:AF578 AB580 AC580 AD580 AE580 AF580 AB581 AC581 AD581 AE581 AF581 AB584 AC584 AD584 AE584 AF584 AB606:AF606 AB607:AF607 AB608:AF608 AB612:AF612 AB582:AB583 AC582:AC583 AD582:AD583 AE582:AE583 AF582:AF583 AB613:AF614 AB348:AF351">
      <formula1>$AQ$4:$AQ$5</formula1>
    </dataValidation>
    <dataValidation type="list" allowBlank="1" showInputMessage="1" showErrorMessage="1" sqref="AA2 AA6 AB14:AF14 AA15 AA16 AA17 AA18 AA39 AA51 AA52 AA136 AA177 AA178 AA198 AA202 AA229 AA232 AA233 AA249 AA250 AA266 AA270 AA273 AA309 AA320 AA321 AA322 AA323 AA324 AA325 AA328 AA329 AA330 AA331 AA332 AA333 AA334 AA335 AA336 AA344 AA345 AA352 AA357 AA358 AA379 AA403 AA416 AA419 AA420 AA421 AA554 AA579 AA585 AA602 AA604 AA605 AA635 AA636 AA637 AA681 AA40:AA41 AA42:AA48 AA49:AA50 AA53:AA60 AA61:AA101 AA133:AA135 AA137:AA148 AA149:AA151 AA152:AA165 AA166:AA167 AA168:AA169 AA170:AA172 AA186:AA193 AA194:AA196 AA199:AA201 AA203:AA206 AA207:AA228 AA230:AA231 AA234:AA235 AA236:AA239 AA240:AA248 AA251:AA252 AA253:AA259 AA260:AA263 AA264:AA265 AA267:AA269 AA271:AA272 AA274:AA282 AA283:AA287 AA288:AA289 AA290:AA300 AA301:AA302 AA303:AA305 AA306:AA308 AA310:AA315 AA316:AA317 AA318:AA319 AA326:AA327 AA353:AA354 AA355:AA356 AA359:AA378 AA380:AA382 AA383:AA386 AA387:AA399 AA400:AA402 AA404:AA415 AA417:AA418 AA422:AA442 AA443:AA453 AA454:AA462 AA463:AA470 AA471:AA476 AA477:AA480 AA481:AA543 AA544:AA545 AA546:AA553 AA586:AA601 AA638:AA680 AA682:AA1048576">
      <formula1>$AR$4:$AR$5</formula1>
    </dataValidation>
    <dataValidation type="list" allowBlank="1" showInputMessage="1" showErrorMessage="1" sqref="B7 B8 B9 B10 B11 B14 B15 B16 B17 B18 B39 B48 B49 B52 B55 B56 B57 B58 B59 B60 B61 B62 B63 B64 B65 B66 B67 B68 B69 B70 B71 B72 B73 B76 B77 B78 B79 B80 B81 B82 B89 B92 B93 B96 B97 B98 B101 B102 B105 B106 B107 B108 B109 B110 B111 B112 B113 B114 B118 B124 B125 B126 B127 B128 B129 B130 B131 B132 B141 B145 B146 B147 B148 B149 B150 B153 B154 B155 B156 B157 B158 B159 B160 B161 B162 B163 B164 B168 B169 B170 B171 B172 B173 B174 B177 B178 B179 B180 B181 B182 B183 B184 B185 B193 B194 B195 B196 B197 B198 B201 B202 B203 B204 B205 B209 B212 B213 B214 B215 B216 B217 B218 B221 B222 B231 B232 B233 B234 B235 B236 B237 B238 B239 B240 B241 B242 B243 B244 B245 B246 B247 B248 B249 B250 B251 B252 B253 B256 B257 B258 B262 B263 B264 B265 B266 B267 B268 B269 B270 B271 B272 B273 B303 B308 B309 B321 B322 B323 B324 B325 B328 B335 B336 B337 B344 B347 B352 B376 B377 B378 B379 B384 B385 B386 B387 B391 B402 B403 B416 B421 B425 B451 B452 B468 B469 B470 B483 B546 B550 B551 B552 B553 B554 B579 B584 B585 B602 B603 B606 B607 B608 B613 B614 B615 B616 B625 B626 B630 B631 B632 B633 B634 B635 B636 B637 B12:B13 B19:B23 B24:B29 B30:B32 B33:B38 B40:B41 B42:B47 B50:B51 B53:B54 B74:B75 B83:B85 B86:B88 B90:B91 B94:B95 B99:B100 B103:B104 B115:B117 B119:B123 B133:B136 B137:B140 B142:B144 B151:B152 B165:B167 B175:B176 B186:B192 B199:B200 B206:B208 B210:B211 B219:B220 B223:B226 B227:B228 B229:B230 B254:B255 B259:B261 B274:B282 B283:B289 B290:B300 B301:B302 B304:B305 B306:B307 B310:B315 B316:B320 B326:B327 B329:B332 B333:B334 B338:B343 B345:B346 B348:B351 B353:B354 B355:B356 B357:B358 B359:B368 B369:B375 B380:B383 B388:B390 B392:B399 B400:B401 B404:B415 B417:B418 B419:B420 B422:B424 B426:B450 B453:B454 B455:B467 B471:B476 B477:B480 B481:B482 B484:B497 B498:B543 B544:B545 B547:B549 B555:B578 B580:B583 B586:B601 B604:B605 B609:B610 B611:B612 B617:B624 B627:B629">
      <formula1>INDIRECT($A7)</formula1>
    </dataValidation>
    <dataValidation type="list" allowBlank="1" showInputMessage="1" showErrorMessage="1" sqref="H7 H8 H9 H10 H127 H128 H129 H130 H11:H12 H25:H30 H131:H132">
      <formula1>$AQ$3:$AQ$12</formula1>
    </dataValidation>
    <dataValidation type="list" allowBlank="1" showInputMessage="1" showErrorMessage="1" sqref="AB7 AC7 AD7 AE7 AF7 AB8 AC8 AD8 AE8 AF8 AB9 AC9 AD9 AE9 AF9 AB10 AC10 AD10 AE10 AF10 AB127 AC127 AD127 AE127 AF127 AB128 AC128 AD128 AE128 AF128 AB129 AC129 AD129 AE129 AF129 AB130 AC130 AD130 AE130 AF130 AB11:AB12 AB25:AB30 AB131:AB132 AC11:AC12 AC25:AC30 AC131:AC132 AD11:AD12 AD25:AD30 AD131:AD132 AE11:AE12 AE25:AE30 AE131:AE132 AF11:AF12 AF25:AF30 AF131:AF132">
      <formula1>$AS$2:$AS$3</formula1>
    </dataValidation>
    <dataValidation type="list" allowBlank="1" showInputMessage="1" showErrorMessage="1" sqref="AB13:AF13">
      <formula1>$AQ$2:$AQ$3</formula1>
    </dataValidation>
    <dataValidation type="list" allowBlank="1" showInputMessage="1" showErrorMessage="1" sqref="A15 A16 A17 A18 A19:A23 A24:A29 A30:A32 A33:A38">
      <formula1>[4]数据源!#REF!</formula1>
    </dataValidation>
    <dataValidation type="list" allowBlank="1" showInputMessage="1" showErrorMessage="1" sqref="H419:H420">
      <formula1>$AQ$3:$AQ$5</formula1>
    </dataValidation>
    <dataValidation type="list" allowBlank="1" showInputMessage="1" showErrorMessage="1" sqref="AB347:AC347 AD347:AF347 H385 H547 H548 H549">
      <formula1>$AO$4:$AO$5</formula1>
    </dataValidation>
    <dataValidation type="list" allowBlank="1" showInputMessage="1" showErrorMessage="1" sqref="H15 H16 H17 H18 H191 H197 H198 H233 H264 H266 H270 H273 H275 H289 H321 H323 H324 H325 H336 H344 H345 H346 H352 H379 H386 H395 H403 H416 H421 H422 H425 H442 H579 H602 H604 H605 H51:H55 H57:H58 H60:H65 H67:H68 H70:H75 H76:H85 H89:H92 H94:H102 H149:H172 H177:H178 H182:H184 H186:H190 H192:H193 H194:H195 H203:H228 H229:H232 H234:H239 H240:H249 H267:H268 H271:H272 H277:H278 H280:H282 H283:H286 H290:H300 H303:H305 H306:H307 H326:H335 H353:H354 H355:H356 H369:H378 H380:H383 H392:H393 H397:H398 H401:H402 H404:H415 H417:H418 H450:H454 H466:H470 H477:H480 H481:H482 H484:H497 H554:H558 H560:H562 H564:H574 H580:H581 H583:H584 H586:H601 H606:H607 H609:H611 H613:H614">
      <formula1>$AQ$4:$AQ$6</formula1>
    </dataValidation>
    <dataValidation type="list" allowBlank="1" showInputMessage="1" showErrorMessage="1" sqref="AA19:AA24 AA33:AA38 AA103:AA126">
      <formula1>$AR$3:$AR$4</formula1>
    </dataValidation>
    <dataValidation type="list" allowBlank="1" showInputMessage="1" showErrorMessage="1" sqref="I17 AA102 AA197 AA555 AA558 AA559 AA560 AA561 AA562 AA563 AA573 AA574 AA603 AA609 AA610 AA611 AA337:AA343 AA556:AA557 AA564:AA572 AA615:AA616 AA617:AA634">
      <formula1>$AP$3:$AP$4</formula1>
    </dataValidation>
    <dataValidation type="list" allowBlank="1" showInputMessage="1" showErrorMessage="1" sqref="Z347 AA347">
      <formula1>$AN$4:$AN$5</formula1>
    </dataValidation>
    <dataValidation type="list" allowBlank="1" showInputMessage="1" showErrorMessage="1" sqref="AB102 AC102 AD102 AE102 AF102 AB197:AC197 AD197 AE197 AF197 AB557:AC557 AD557:AE557 AF557 AB558:AC558 AD558:AE558 AF558 AB559:AC559 AD559:AE559 AF559 AB560:AF560 AB561 AC561 AD561 AE561 AF561 AB562 AC562 AD562 AE562 AF562 AB563 AC563 AD563 AE563 AF563 AB573 AC573 AD573 AE573 AF573 AB574 AC574 AD574 AE574 AF574 AB603 AC603 AD603 AE603 AF603 AB609 AC609 AD609 AE609 AF609 AB610 AC610 AD610 AE610 AF610 AB611 AC611 AD611 AE611 AF611 AB564:AB572 AB615:AB616 AB617:AB634 AC564:AC572 AC615:AC616 AC617:AC634 AD564:AD572 AD615:AD616 AD617:AD634 AE564:AE572 AE615:AE616 AE617:AE634 AF555:AF556 AF564:AF572 AF615:AF616 AF617:AF634 AB555:AC556 AD555:AE556 AB337:AF343">
      <formula1>$AQ$3:$AQ$4</formula1>
    </dataValidation>
    <dataValidation type="list" allowBlank="1" showInputMessage="1" showErrorMessage="1" sqref="H173 AA173 AB173:AF173 H185 AA185 AB185:AF185 H174:H176 H179:H181 H199:H200 H201:H202 AA174:AA176 AA179:AA184 AB174:AF176 AB179:AF184">
      <formula1>#REF!</formula1>
    </dataValidation>
    <dataValidation type="list" allowBlank="1" showInputMessage="1" showErrorMessage="1" sqref="H196 H357 H358 H636 H348:H351">
      <formula1>$AO$4:$AO$6</formula1>
    </dataValidation>
    <dataValidation type="list" allowBlank="1" showInputMessage="1" showErrorMessage="1" sqref="I203 I204 I205 I206 F235:G235">
      <formula1>$AO$2:$AO$6</formula1>
    </dataValidation>
    <dataValidation type="list" allowBlank="1" showInputMessage="1" showErrorMessage="1" sqref="H250 H19:H24 H103:H126 H251:H252 H253:H263">
      <formula1>$AQ$3:$AQ$6</formula1>
    </dataValidation>
    <dataValidation type="list" allowBlank="1" showInputMessage="1" showErrorMessage="1" sqref="AA346 AA575 AA576 AA577 AA578 AA580 AA581 AA584 AA606 AA607 AA608 AA612 AA348:AA351 AA582:AA583 AA613:AA614">
      <formula1>$AP$4:$AP$5</formula1>
    </dataValidation>
    <dataValidation type="list" allowBlank="1" showInputMessage="1" showErrorMessage="1" sqref="A553 A554 A422:A476 A477:A480 A481:A543 A544:A545 A546:A552 A555:A578 A580:A583 A584:A585 A586:A601">
      <formula1>[1]数据源!#REF!</formula1>
    </dataValidation>
    <dataValidation type="list" allowBlank="1" showInputMessage="1" showErrorMessage="1" sqref="AB33:AB38 AC33:AC38 AD33:AD38 AE33:AE38 AF33:AF38 AB31:AF32 AB19:AF24 AB103:AF126">
      <formula1>$AS$3:$AS$4</formula1>
    </dataValidation>
  </dataValidations>
  <printOptions horizontalCentered="1"/>
  <pageMargins left="0.354166666666667" right="0.196527777777778" top="0.904861111111111" bottom="0.747916666666667" header="0.511805555555556" footer="0.472222222222222"/>
  <pageSetup paperSize="8" scale="64" firstPageNumber="4" fitToHeight="0" orientation="landscape" useFirstPageNumber="1"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zoomScale="80" zoomScaleNormal="80" topLeftCell="B1" workbookViewId="0">
      <pane ySplit="6" topLeftCell="A7" activePane="bottomLeft" state="frozen"/>
      <selection/>
      <selection pane="bottomLeft" activeCell="K14" sqref="K14"/>
    </sheetView>
  </sheetViews>
  <sheetFormatPr defaultColWidth="9" defaultRowHeight="13.5"/>
  <cols>
    <col min="1" max="1" width="6.25" style="122" customWidth="1"/>
    <col min="2" max="2" width="18.375" style="117" customWidth="1"/>
    <col min="3" max="3" width="12.25" style="117" customWidth="1"/>
    <col min="4" max="4" width="15.375" style="117" customWidth="1"/>
    <col min="5" max="8" width="14.25" style="117" customWidth="1"/>
    <col min="9" max="9" width="13.75" style="117" customWidth="1"/>
    <col min="10" max="14" width="14.25" style="117" customWidth="1"/>
    <col min="15" max="16384" width="9" style="117"/>
  </cols>
  <sheetData>
    <row r="1" s="117" customFormat="1" ht="20.25" spans="1:2">
      <c r="A1" s="123" t="s">
        <v>1200</v>
      </c>
      <c r="B1" s="123"/>
    </row>
    <row r="2" s="117" customFormat="1" ht="36" customHeight="1" spans="1:14">
      <c r="A2" s="124" t="s">
        <v>1201</v>
      </c>
      <c r="B2" s="125"/>
      <c r="C2" s="125"/>
      <c r="D2" s="125"/>
      <c r="E2" s="125"/>
      <c r="F2" s="125"/>
      <c r="G2" s="125"/>
      <c r="H2" s="125"/>
      <c r="I2" s="125"/>
      <c r="J2" s="125"/>
      <c r="K2" s="125"/>
      <c r="L2" s="125"/>
      <c r="M2" s="125"/>
      <c r="N2" s="125"/>
    </row>
    <row r="3" s="117" customFormat="1" ht="20" customHeight="1" spans="1:14">
      <c r="A3" s="126" t="s">
        <v>2</v>
      </c>
      <c r="B3" s="126"/>
      <c r="C3" s="125"/>
      <c r="D3" s="125"/>
      <c r="E3" s="125"/>
      <c r="F3" s="125"/>
      <c r="G3" s="125"/>
      <c r="H3" s="125"/>
      <c r="I3" s="125"/>
      <c r="J3" s="125"/>
      <c r="K3" s="125"/>
      <c r="L3" s="125"/>
      <c r="M3" s="125"/>
      <c r="N3" s="125"/>
    </row>
    <row r="4" s="118" customFormat="1" ht="23.1" customHeight="1" spans="1:14">
      <c r="A4" s="127" t="s">
        <v>3</v>
      </c>
      <c r="B4" s="127" t="s">
        <v>4</v>
      </c>
      <c r="C4" s="127" t="s">
        <v>5</v>
      </c>
      <c r="D4" s="128" t="s">
        <v>6</v>
      </c>
      <c r="E4" s="129"/>
      <c r="F4" s="129"/>
      <c r="G4" s="129"/>
      <c r="H4" s="129"/>
      <c r="I4" s="129"/>
      <c r="J4" s="129"/>
      <c r="K4" s="129"/>
      <c r="L4" s="129"/>
      <c r="M4" s="129"/>
      <c r="N4" s="150"/>
    </row>
    <row r="5" s="119" customFormat="1" ht="28" customHeight="1" spans="1:14">
      <c r="A5" s="130"/>
      <c r="B5" s="130"/>
      <c r="C5" s="130"/>
      <c r="D5" s="131" t="s">
        <v>7</v>
      </c>
      <c r="E5" s="131" t="s">
        <v>8</v>
      </c>
      <c r="F5" s="131"/>
      <c r="G5" s="131"/>
      <c r="H5" s="132" t="s">
        <v>9</v>
      </c>
      <c r="I5" s="132" t="s">
        <v>10</v>
      </c>
      <c r="J5" s="132" t="s">
        <v>11</v>
      </c>
      <c r="K5" s="132" t="s">
        <v>12</v>
      </c>
      <c r="L5" s="132" t="s">
        <v>13</v>
      </c>
      <c r="M5" s="132" t="s">
        <v>14</v>
      </c>
      <c r="N5" s="132" t="s">
        <v>15</v>
      </c>
    </row>
    <row r="6" s="119" customFormat="1" ht="72" customHeight="1" spans="1:14">
      <c r="A6" s="133"/>
      <c r="B6" s="133"/>
      <c r="C6" s="133"/>
      <c r="D6" s="131"/>
      <c r="E6" s="132" t="s">
        <v>16</v>
      </c>
      <c r="F6" s="132" t="s">
        <v>17</v>
      </c>
      <c r="G6" s="132" t="s">
        <v>18</v>
      </c>
      <c r="H6" s="132" t="s">
        <v>19</v>
      </c>
      <c r="I6" s="132" t="s">
        <v>20</v>
      </c>
      <c r="J6" s="132" t="s">
        <v>21</v>
      </c>
      <c r="K6" s="132" t="s">
        <v>22</v>
      </c>
      <c r="L6" s="132" t="s">
        <v>23</v>
      </c>
      <c r="M6" s="132" t="s">
        <v>24</v>
      </c>
      <c r="N6" s="132" t="s">
        <v>25</v>
      </c>
    </row>
    <row r="7" s="117" customFormat="1" ht="21.95" customHeight="1" spans="1:14">
      <c r="A7" s="134"/>
      <c r="B7" s="135" t="s">
        <v>26</v>
      </c>
      <c r="C7" s="136">
        <f t="shared" ref="C7:I7" si="0">SUM(C8+C14+C19+C22+C24+C28+C35+C37+C43+C47+C53+C61+C66)</f>
        <v>383</v>
      </c>
      <c r="D7" s="136">
        <f t="shared" si="0"/>
        <v>40595.539</v>
      </c>
      <c r="E7" s="136">
        <f t="shared" si="0"/>
        <v>15906.8</v>
      </c>
      <c r="F7" s="136">
        <f t="shared" si="0"/>
        <v>11057.8274</v>
      </c>
      <c r="G7" s="136">
        <f t="shared" si="0"/>
        <v>13005.22</v>
      </c>
      <c r="H7" s="136">
        <f t="shared" si="0"/>
        <v>0</v>
      </c>
      <c r="I7" s="136">
        <f t="shared" si="0"/>
        <v>0</v>
      </c>
      <c r="J7" s="136"/>
      <c r="K7" s="136">
        <f t="shared" ref="K7:N7" si="1">SUM(K8+K14+K19+K22+K24+K28+K35+K37+K43+K47+K53+K61+K66)</f>
        <v>625.6916</v>
      </c>
      <c r="L7" s="136">
        <f t="shared" si="1"/>
        <v>0</v>
      </c>
      <c r="M7" s="136">
        <f t="shared" si="1"/>
        <v>0</v>
      </c>
      <c r="N7" s="136">
        <f t="shared" si="1"/>
        <v>0</v>
      </c>
    </row>
    <row r="8" s="120" customFormat="1" ht="21.95" customHeight="1" spans="1:14">
      <c r="A8" s="134">
        <v>1</v>
      </c>
      <c r="B8" s="137" t="s">
        <v>27</v>
      </c>
      <c r="C8" s="136">
        <f t="shared" ref="C8:K8" si="2">SUM(C9:C13)</f>
        <v>170</v>
      </c>
      <c r="D8" s="136">
        <f t="shared" si="2"/>
        <v>13267.289</v>
      </c>
      <c r="E8" s="136">
        <f t="shared" si="2"/>
        <v>5714.4</v>
      </c>
      <c r="F8" s="136">
        <f t="shared" si="2"/>
        <v>5652.889</v>
      </c>
      <c r="G8" s="136">
        <f t="shared" si="2"/>
        <v>1500</v>
      </c>
      <c r="H8" s="136">
        <f t="shared" si="2"/>
        <v>0</v>
      </c>
      <c r="I8" s="136">
        <f t="shared" si="2"/>
        <v>0</v>
      </c>
      <c r="J8" s="136">
        <f t="shared" si="2"/>
        <v>0</v>
      </c>
      <c r="K8" s="136">
        <f t="shared" si="2"/>
        <v>400</v>
      </c>
      <c r="L8" s="142"/>
      <c r="M8" s="142"/>
      <c r="N8" s="142"/>
    </row>
    <row r="9" s="117" customFormat="1" ht="21.95" customHeight="1" spans="1:14">
      <c r="A9" s="134">
        <v>2</v>
      </c>
      <c r="B9" s="138" t="s">
        <v>28</v>
      </c>
      <c r="C9" s="134">
        <v>164</v>
      </c>
      <c r="D9" s="134">
        <v>11624.689</v>
      </c>
      <c r="E9" s="134">
        <v>5571.8</v>
      </c>
      <c r="F9" s="134">
        <v>5652.889</v>
      </c>
      <c r="G9" s="134"/>
      <c r="H9" s="139"/>
      <c r="I9" s="139"/>
      <c r="J9" s="139"/>
      <c r="K9" s="134">
        <v>400</v>
      </c>
      <c r="L9" s="139"/>
      <c r="M9" s="139"/>
      <c r="N9" s="139"/>
    </row>
    <row r="10" s="117" customFormat="1" ht="21.95" customHeight="1" spans="1:14">
      <c r="A10" s="134">
        <v>3</v>
      </c>
      <c r="B10" s="140" t="s">
        <v>29</v>
      </c>
      <c r="C10" s="134">
        <v>1</v>
      </c>
      <c r="D10" s="134">
        <v>1500</v>
      </c>
      <c r="E10" s="134"/>
      <c r="F10" s="134"/>
      <c r="G10" s="134">
        <v>1500</v>
      </c>
      <c r="H10" s="139"/>
      <c r="I10" s="139"/>
      <c r="J10" s="139"/>
      <c r="K10" s="139"/>
      <c r="L10" s="139"/>
      <c r="M10" s="139"/>
      <c r="N10" s="139"/>
    </row>
    <row r="11" s="117" customFormat="1" ht="21.95" customHeight="1" spans="1:14">
      <c r="A11" s="134">
        <v>4</v>
      </c>
      <c r="B11" s="140" t="s">
        <v>30</v>
      </c>
      <c r="C11" s="134"/>
      <c r="D11" s="134"/>
      <c r="E11" s="134"/>
      <c r="F11" s="134"/>
      <c r="G11" s="134"/>
      <c r="H11" s="139"/>
      <c r="I11" s="139"/>
      <c r="J11" s="139"/>
      <c r="K11" s="139"/>
      <c r="L11" s="139"/>
      <c r="M11" s="139"/>
      <c r="N11" s="139"/>
    </row>
    <row r="12" s="117" customFormat="1" ht="21.95" customHeight="1" spans="1:14">
      <c r="A12" s="134">
        <v>5</v>
      </c>
      <c r="B12" s="140" t="s">
        <v>31</v>
      </c>
      <c r="C12" s="134"/>
      <c r="D12" s="134"/>
      <c r="E12" s="134"/>
      <c r="F12" s="134"/>
      <c r="G12" s="134"/>
      <c r="H12" s="139"/>
      <c r="I12" s="139"/>
      <c r="J12" s="139"/>
      <c r="K12" s="139"/>
      <c r="L12" s="139"/>
      <c r="M12" s="139"/>
      <c r="N12" s="139"/>
    </row>
    <row r="13" s="117" customFormat="1" ht="21.95" customHeight="1" spans="1:14">
      <c r="A13" s="134">
        <v>6</v>
      </c>
      <c r="B13" s="140" t="s">
        <v>32</v>
      </c>
      <c r="C13" s="134">
        <v>5</v>
      </c>
      <c r="D13" s="134">
        <v>142.6</v>
      </c>
      <c r="E13" s="134">
        <v>142.6</v>
      </c>
      <c r="F13" s="134"/>
      <c r="G13" s="134"/>
      <c r="H13" s="139"/>
      <c r="I13" s="139"/>
      <c r="J13" s="139"/>
      <c r="K13" s="139"/>
      <c r="L13" s="139"/>
      <c r="M13" s="139"/>
      <c r="N13" s="139"/>
    </row>
    <row r="14" s="120" customFormat="1" ht="21.95" customHeight="1" spans="1:14">
      <c r="A14" s="134">
        <v>7</v>
      </c>
      <c r="B14" s="137" t="s">
        <v>33</v>
      </c>
      <c r="C14" s="136">
        <f t="shared" ref="C14:I14" si="3">SUM(C15:C18)</f>
        <v>5</v>
      </c>
      <c r="D14" s="136">
        <f t="shared" si="3"/>
        <v>1153</v>
      </c>
      <c r="E14" s="136">
        <f t="shared" si="3"/>
        <v>0</v>
      </c>
      <c r="F14" s="136">
        <f t="shared" si="3"/>
        <v>105</v>
      </c>
      <c r="G14" s="136">
        <f t="shared" si="3"/>
        <v>1039</v>
      </c>
      <c r="H14" s="136">
        <f t="shared" si="3"/>
        <v>0</v>
      </c>
      <c r="I14" s="136">
        <f t="shared" si="3"/>
        <v>0</v>
      </c>
      <c r="J14" s="151"/>
      <c r="K14" s="136">
        <v>9</v>
      </c>
      <c r="L14" s="142"/>
      <c r="M14" s="142"/>
      <c r="N14" s="142"/>
    </row>
    <row r="15" s="117" customFormat="1" ht="21.95" customHeight="1" spans="1:14">
      <c r="A15" s="134">
        <v>8</v>
      </c>
      <c r="B15" s="140" t="s">
        <v>34</v>
      </c>
      <c r="C15" s="134">
        <v>1</v>
      </c>
      <c r="D15" s="141">
        <v>1000</v>
      </c>
      <c r="E15" s="139"/>
      <c r="F15" s="139"/>
      <c r="G15" s="141">
        <v>1000</v>
      </c>
      <c r="H15" s="139"/>
      <c r="I15" s="139"/>
      <c r="J15" s="152"/>
      <c r="K15" s="139"/>
      <c r="L15" s="139"/>
      <c r="M15" s="139"/>
      <c r="N15" s="139"/>
    </row>
    <row r="16" s="117" customFormat="1" ht="21.95" customHeight="1" spans="1:14">
      <c r="A16" s="134">
        <v>9</v>
      </c>
      <c r="B16" s="140" t="s">
        <v>35</v>
      </c>
      <c r="C16" s="134">
        <v>1</v>
      </c>
      <c r="D16" s="141">
        <v>9</v>
      </c>
      <c r="E16" s="139"/>
      <c r="F16" s="139"/>
      <c r="G16" s="141">
        <v>9</v>
      </c>
      <c r="H16" s="139"/>
      <c r="I16" s="139"/>
      <c r="J16" s="152"/>
      <c r="K16" s="139"/>
      <c r="L16" s="139"/>
      <c r="M16" s="139"/>
      <c r="N16" s="139"/>
    </row>
    <row r="17" s="117" customFormat="1" ht="21.95" customHeight="1" spans="1:14">
      <c r="A17" s="134">
        <v>10</v>
      </c>
      <c r="B17" s="140" t="s">
        <v>36</v>
      </c>
      <c r="C17" s="134"/>
      <c r="D17" s="139"/>
      <c r="E17" s="139"/>
      <c r="F17" s="139"/>
      <c r="G17" s="139"/>
      <c r="H17" s="139"/>
      <c r="I17" s="139"/>
      <c r="J17" s="152"/>
      <c r="K17" s="139"/>
      <c r="L17" s="139"/>
      <c r="M17" s="139"/>
      <c r="N17" s="139"/>
    </row>
    <row r="18" s="117" customFormat="1" ht="21.95" customHeight="1" spans="1:14">
      <c r="A18" s="134">
        <v>11</v>
      </c>
      <c r="B18" s="140" t="s">
        <v>37</v>
      </c>
      <c r="C18" s="134">
        <v>3</v>
      </c>
      <c r="D18" s="134">
        <v>144</v>
      </c>
      <c r="E18" s="139"/>
      <c r="F18" s="134">
        <v>105</v>
      </c>
      <c r="G18" s="134">
        <v>30</v>
      </c>
      <c r="H18" s="134"/>
      <c r="I18" s="134"/>
      <c r="J18" s="152"/>
      <c r="K18" s="134">
        <v>9</v>
      </c>
      <c r="L18" s="139"/>
      <c r="M18" s="139"/>
      <c r="N18" s="139"/>
    </row>
    <row r="19" s="120" customFormat="1" ht="21.95" customHeight="1" spans="1:14">
      <c r="A19" s="134">
        <v>12</v>
      </c>
      <c r="B19" s="137" t="s">
        <v>38</v>
      </c>
      <c r="C19" s="142"/>
      <c r="D19" s="142"/>
      <c r="E19" s="142"/>
      <c r="F19" s="142"/>
      <c r="G19" s="142"/>
      <c r="H19" s="142"/>
      <c r="I19" s="142"/>
      <c r="J19" s="142"/>
      <c r="K19" s="142"/>
      <c r="L19" s="142"/>
      <c r="M19" s="142"/>
      <c r="N19" s="142"/>
    </row>
    <row r="20" s="117" customFormat="1" ht="21.95" customHeight="1" spans="1:14">
      <c r="A20" s="134">
        <v>13</v>
      </c>
      <c r="B20" s="140" t="s">
        <v>39</v>
      </c>
      <c r="C20" s="139"/>
      <c r="D20" s="139"/>
      <c r="E20" s="139"/>
      <c r="F20" s="139"/>
      <c r="G20" s="139"/>
      <c r="H20" s="139"/>
      <c r="I20" s="139"/>
      <c r="J20" s="139"/>
      <c r="K20" s="139"/>
      <c r="L20" s="139"/>
      <c r="M20" s="139"/>
      <c r="N20" s="139"/>
    </row>
    <row r="21" s="117" customFormat="1" ht="21.95" customHeight="1" spans="1:14">
      <c r="A21" s="134">
        <v>14</v>
      </c>
      <c r="B21" s="140" t="s">
        <v>40</v>
      </c>
      <c r="C21" s="139"/>
      <c r="D21" s="139"/>
      <c r="E21" s="139"/>
      <c r="F21" s="139"/>
      <c r="G21" s="139"/>
      <c r="H21" s="139"/>
      <c r="I21" s="139"/>
      <c r="J21" s="139"/>
      <c r="K21" s="139"/>
      <c r="L21" s="139"/>
      <c r="M21" s="139"/>
      <c r="N21" s="139"/>
    </row>
    <row r="22" s="120" customFormat="1" ht="21.95" customHeight="1" spans="1:14">
      <c r="A22" s="134">
        <v>15</v>
      </c>
      <c r="B22" s="137" t="s">
        <v>41</v>
      </c>
      <c r="C22" s="136">
        <f>SUM(C18:C21)</f>
        <v>3</v>
      </c>
      <c r="D22" s="136">
        <f t="shared" ref="D22:G22" si="4">SUM(D23)</f>
        <v>782.84</v>
      </c>
      <c r="E22" s="136">
        <f t="shared" si="4"/>
        <v>0</v>
      </c>
      <c r="F22" s="136">
        <f t="shared" si="4"/>
        <v>0</v>
      </c>
      <c r="G22" s="136">
        <f t="shared" si="4"/>
        <v>782.84</v>
      </c>
      <c r="H22" s="142"/>
      <c r="I22" s="142"/>
      <c r="J22" s="142"/>
      <c r="K22" s="142"/>
      <c r="L22" s="142"/>
      <c r="M22" s="142"/>
      <c r="N22" s="142"/>
    </row>
    <row r="23" s="117" customFormat="1" ht="21.95" customHeight="1" spans="1:14">
      <c r="A23" s="134">
        <v>16</v>
      </c>
      <c r="B23" s="140" t="s">
        <v>42</v>
      </c>
      <c r="C23" s="134">
        <v>3</v>
      </c>
      <c r="D23" s="134">
        <v>782.84</v>
      </c>
      <c r="E23" s="139"/>
      <c r="F23" s="139"/>
      <c r="G23" s="134">
        <v>782.84</v>
      </c>
      <c r="H23" s="139"/>
      <c r="I23" s="139"/>
      <c r="J23" s="139"/>
      <c r="K23" s="139"/>
      <c r="L23" s="139"/>
      <c r="M23" s="139"/>
      <c r="N23" s="139"/>
    </row>
    <row r="24" s="120" customFormat="1" ht="21.95" customHeight="1" spans="1:14">
      <c r="A24" s="134">
        <v>17</v>
      </c>
      <c r="B24" s="137" t="s">
        <v>43</v>
      </c>
      <c r="C24" s="136">
        <f t="shared" ref="C24:G24" si="5">SUM(C25:C27)</f>
        <v>5</v>
      </c>
      <c r="D24" s="136">
        <f t="shared" si="5"/>
        <v>290.55</v>
      </c>
      <c r="E24" s="136">
        <f t="shared" si="5"/>
        <v>0</v>
      </c>
      <c r="F24" s="136">
        <f t="shared" si="5"/>
        <v>24</v>
      </c>
      <c r="G24" s="136">
        <f t="shared" si="5"/>
        <v>266.55</v>
      </c>
      <c r="H24" s="142"/>
      <c r="I24" s="142"/>
      <c r="J24" s="142"/>
      <c r="K24" s="142"/>
      <c r="L24" s="142"/>
      <c r="M24" s="142"/>
      <c r="N24" s="142"/>
    </row>
    <row r="25" s="117" customFormat="1" ht="30" customHeight="1" spans="1:14">
      <c r="A25" s="134">
        <v>18</v>
      </c>
      <c r="B25" s="140" t="s">
        <v>44</v>
      </c>
      <c r="C25" s="134">
        <v>1</v>
      </c>
      <c r="D25" s="136">
        <v>24</v>
      </c>
      <c r="E25" s="136"/>
      <c r="F25" s="136">
        <v>24</v>
      </c>
      <c r="G25" s="136"/>
      <c r="H25" s="139"/>
      <c r="I25" s="139"/>
      <c r="J25" s="139"/>
      <c r="K25" s="139"/>
      <c r="L25" s="139"/>
      <c r="M25" s="139"/>
      <c r="N25" s="139"/>
    </row>
    <row r="26" s="117" customFormat="1" ht="32.25" customHeight="1" spans="1:14">
      <c r="A26" s="134">
        <v>19</v>
      </c>
      <c r="B26" s="140" t="s">
        <v>45</v>
      </c>
      <c r="C26" s="139"/>
      <c r="D26" s="139"/>
      <c r="E26" s="139"/>
      <c r="F26" s="139"/>
      <c r="G26" s="139"/>
      <c r="H26" s="139"/>
      <c r="I26" s="139"/>
      <c r="J26" s="139"/>
      <c r="K26" s="139"/>
      <c r="L26" s="139"/>
      <c r="M26" s="139"/>
      <c r="N26" s="139"/>
    </row>
    <row r="27" s="117" customFormat="1" ht="27" customHeight="1" spans="1:14">
      <c r="A27" s="134">
        <v>20</v>
      </c>
      <c r="B27" s="143" t="s">
        <v>46</v>
      </c>
      <c r="C27" s="134">
        <v>4</v>
      </c>
      <c r="D27" s="134">
        <v>266.55</v>
      </c>
      <c r="E27" s="139"/>
      <c r="F27" s="139"/>
      <c r="G27" s="134">
        <v>266.55</v>
      </c>
      <c r="H27" s="139"/>
      <c r="I27" s="139"/>
      <c r="J27" s="139"/>
      <c r="K27" s="139"/>
      <c r="L27" s="139"/>
      <c r="M27" s="139"/>
      <c r="N27" s="139"/>
    </row>
    <row r="28" s="120" customFormat="1" ht="25" customHeight="1" spans="1:14">
      <c r="A28" s="134">
        <v>21</v>
      </c>
      <c r="B28" s="137" t="s">
        <v>47</v>
      </c>
      <c r="C28" s="136">
        <f t="shared" ref="C28:G28" si="6">SUM(C29:C34)</f>
        <v>3</v>
      </c>
      <c r="D28" s="136">
        <f t="shared" si="6"/>
        <v>598.83</v>
      </c>
      <c r="E28" s="136">
        <f t="shared" si="6"/>
        <v>0</v>
      </c>
      <c r="F28" s="136">
        <f t="shared" si="6"/>
        <v>0</v>
      </c>
      <c r="G28" s="136">
        <f t="shared" si="6"/>
        <v>598.83</v>
      </c>
      <c r="H28" s="142"/>
      <c r="I28" s="142"/>
      <c r="J28" s="142"/>
      <c r="K28" s="142"/>
      <c r="L28" s="142"/>
      <c r="M28" s="142"/>
      <c r="N28" s="142"/>
    </row>
    <row r="29" s="117" customFormat="1" ht="33.75" customHeight="1" spans="1:14">
      <c r="A29" s="134">
        <v>22</v>
      </c>
      <c r="B29" s="140" t="s">
        <v>48</v>
      </c>
      <c r="C29" s="134">
        <v>1</v>
      </c>
      <c r="D29" s="141">
        <v>180.54</v>
      </c>
      <c r="E29" s="134"/>
      <c r="F29" s="134"/>
      <c r="G29" s="141">
        <v>180.54</v>
      </c>
      <c r="H29" s="139"/>
      <c r="I29" s="139"/>
      <c r="J29" s="139"/>
      <c r="K29" s="139"/>
      <c r="L29" s="139"/>
      <c r="M29" s="139"/>
      <c r="N29" s="139"/>
    </row>
    <row r="30" s="117" customFormat="1" ht="21.95" customHeight="1" spans="1:14">
      <c r="A30" s="134">
        <v>23</v>
      </c>
      <c r="B30" s="140" t="s">
        <v>49</v>
      </c>
      <c r="C30" s="134"/>
      <c r="D30" s="141"/>
      <c r="E30" s="134"/>
      <c r="F30" s="134"/>
      <c r="G30" s="141"/>
      <c r="H30" s="139"/>
      <c r="I30" s="139"/>
      <c r="J30" s="139"/>
      <c r="K30" s="139"/>
      <c r="L30" s="139"/>
      <c r="M30" s="139"/>
      <c r="N30" s="139"/>
    </row>
    <row r="31" s="117" customFormat="1" ht="21.95" customHeight="1" spans="1:14">
      <c r="A31" s="134">
        <v>24</v>
      </c>
      <c r="B31" s="143" t="s">
        <v>50</v>
      </c>
      <c r="C31" s="134">
        <v>1</v>
      </c>
      <c r="D31" s="141">
        <v>212.9</v>
      </c>
      <c r="E31" s="134"/>
      <c r="F31" s="134"/>
      <c r="G31" s="141">
        <v>212.9</v>
      </c>
      <c r="H31" s="139"/>
      <c r="I31" s="139"/>
      <c r="J31" s="139"/>
      <c r="K31" s="139"/>
      <c r="L31" s="139"/>
      <c r="M31" s="139"/>
      <c r="N31" s="139"/>
    </row>
    <row r="32" s="117" customFormat="1" ht="30.75" customHeight="1" spans="1:14">
      <c r="A32" s="134">
        <v>25</v>
      </c>
      <c r="B32" s="143" t="s">
        <v>51</v>
      </c>
      <c r="C32" s="134">
        <v>1</v>
      </c>
      <c r="D32" s="141">
        <v>205.39</v>
      </c>
      <c r="E32" s="134"/>
      <c r="F32" s="134"/>
      <c r="G32" s="141">
        <v>205.39</v>
      </c>
      <c r="H32" s="139"/>
      <c r="I32" s="139"/>
      <c r="J32" s="139"/>
      <c r="K32" s="139"/>
      <c r="L32" s="139"/>
      <c r="M32" s="139"/>
      <c r="N32" s="139"/>
    </row>
    <row r="33" s="117" customFormat="1" ht="21.95" customHeight="1" spans="1:14">
      <c r="A33" s="134">
        <v>26</v>
      </c>
      <c r="B33" s="143" t="s">
        <v>52</v>
      </c>
      <c r="C33" s="139"/>
      <c r="D33" s="139"/>
      <c r="E33" s="139"/>
      <c r="F33" s="139"/>
      <c r="G33" s="139"/>
      <c r="H33" s="139"/>
      <c r="I33" s="139"/>
      <c r="J33" s="139"/>
      <c r="K33" s="139"/>
      <c r="L33" s="139"/>
      <c r="M33" s="139"/>
      <c r="N33" s="139"/>
    </row>
    <row r="34" s="117" customFormat="1" ht="36" customHeight="1" spans="1:14">
      <c r="A34" s="134">
        <v>27</v>
      </c>
      <c r="B34" s="143" t="s">
        <v>53</v>
      </c>
      <c r="C34" s="139"/>
      <c r="D34" s="139"/>
      <c r="E34" s="139"/>
      <c r="F34" s="139"/>
      <c r="G34" s="139"/>
      <c r="H34" s="139"/>
      <c r="I34" s="139"/>
      <c r="J34" s="139"/>
      <c r="K34" s="139"/>
      <c r="L34" s="139"/>
      <c r="M34" s="139"/>
      <c r="N34" s="139"/>
    </row>
    <row r="35" s="117" customFormat="1" ht="21.95" customHeight="1" spans="1:14">
      <c r="A35" s="134">
        <v>28</v>
      </c>
      <c r="B35" s="137" t="s">
        <v>54</v>
      </c>
      <c r="C35" s="139"/>
      <c r="D35" s="139"/>
      <c r="E35" s="139"/>
      <c r="F35" s="139"/>
      <c r="G35" s="139"/>
      <c r="H35" s="139"/>
      <c r="I35" s="139"/>
      <c r="J35" s="139"/>
      <c r="K35" s="139"/>
      <c r="L35" s="139"/>
      <c r="M35" s="139"/>
      <c r="N35" s="139"/>
    </row>
    <row r="36" s="121" customFormat="1" ht="21.95" customHeight="1" spans="1:14">
      <c r="A36" s="134">
        <v>29</v>
      </c>
      <c r="B36" s="143" t="s">
        <v>55</v>
      </c>
      <c r="C36" s="139"/>
      <c r="D36" s="139"/>
      <c r="E36" s="139"/>
      <c r="F36" s="139"/>
      <c r="G36" s="139"/>
      <c r="H36" s="139"/>
      <c r="I36" s="139"/>
      <c r="J36" s="139"/>
      <c r="K36" s="139"/>
      <c r="L36" s="139"/>
      <c r="M36" s="139"/>
      <c r="N36" s="139"/>
    </row>
    <row r="37" s="120" customFormat="1" ht="21.95" customHeight="1" spans="1:14">
      <c r="A37" s="134">
        <v>30</v>
      </c>
      <c r="B37" s="137" t="s">
        <v>56</v>
      </c>
      <c r="C37" s="136">
        <f t="shared" ref="C37:G37" si="7">SUM(C38:C42)</f>
        <v>2</v>
      </c>
      <c r="D37" s="136">
        <f t="shared" si="7"/>
        <v>464</v>
      </c>
      <c r="E37" s="136">
        <f t="shared" si="7"/>
        <v>464</v>
      </c>
      <c r="F37" s="136">
        <f t="shared" si="7"/>
        <v>0</v>
      </c>
      <c r="G37" s="136">
        <f t="shared" si="7"/>
        <v>0</v>
      </c>
      <c r="H37" s="142"/>
      <c r="I37" s="142"/>
      <c r="J37" s="142"/>
      <c r="K37" s="142"/>
      <c r="L37" s="142"/>
      <c r="M37" s="142"/>
      <c r="N37" s="142"/>
    </row>
    <row r="38" s="117" customFormat="1" ht="21.95" customHeight="1" spans="1:14">
      <c r="A38" s="134">
        <v>31</v>
      </c>
      <c r="B38" s="143" t="s">
        <v>57</v>
      </c>
      <c r="C38" s="134">
        <v>1</v>
      </c>
      <c r="D38" s="144">
        <v>230</v>
      </c>
      <c r="E38" s="144">
        <v>230</v>
      </c>
      <c r="F38" s="139"/>
      <c r="G38" s="139"/>
      <c r="H38" s="139"/>
      <c r="I38" s="139"/>
      <c r="J38" s="139"/>
      <c r="K38" s="139"/>
      <c r="L38" s="139"/>
      <c r="M38" s="139"/>
      <c r="N38" s="139"/>
    </row>
    <row r="39" s="117" customFormat="1" ht="40.5" customHeight="1" spans="1:14">
      <c r="A39" s="134">
        <v>32</v>
      </c>
      <c r="B39" s="143" t="s">
        <v>58</v>
      </c>
      <c r="C39" s="134"/>
      <c r="D39" s="89"/>
      <c r="E39" s="89"/>
      <c r="F39" s="139"/>
      <c r="G39" s="139"/>
      <c r="H39" s="139"/>
      <c r="I39" s="139"/>
      <c r="J39" s="139"/>
      <c r="K39" s="139"/>
      <c r="L39" s="139"/>
      <c r="M39" s="139"/>
      <c r="N39" s="139"/>
    </row>
    <row r="40" s="117" customFormat="1" ht="21.95" customHeight="1" spans="1:14">
      <c r="A40" s="134">
        <v>33</v>
      </c>
      <c r="B40" s="145" t="s">
        <v>59</v>
      </c>
      <c r="C40" s="134"/>
      <c r="D40" s="89"/>
      <c r="E40" s="89"/>
      <c r="F40" s="139"/>
      <c r="G40" s="139"/>
      <c r="H40" s="139"/>
      <c r="I40" s="139"/>
      <c r="J40" s="139"/>
      <c r="K40" s="139"/>
      <c r="L40" s="139"/>
      <c r="M40" s="139"/>
      <c r="N40" s="139"/>
    </row>
    <row r="41" s="117" customFormat="1" ht="31.5" customHeight="1" spans="1:14">
      <c r="A41" s="134">
        <v>34</v>
      </c>
      <c r="B41" s="143" t="s">
        <v>60</v>
      </c>
      <c r="C41" s="134"/>
      <c r="D41" s="89"/>
      <c r="E41" s="89"/>
      <c r="F41" s="139"/>
      <c r="G41" s="139"/>
      <c r="H41" s="139"/>
      <c r="I41" s="139"/>
      <c r="J41" s="139"/>
      <c r="K41" s="139"/>
      <c r="L41" s="139"/>
      <c r="M41" s="139"/>
      <c r="N41" s="139"/>
    </row>
    <row r="42" s="117" customFormat="1" ht="21.95" customHeight="1" spans="1:14">
      <c r="A42" s="134">
        <v>35</v>
      </c>
      <c r="B42" s="145" t="s">
        <v>32</v>
      </c>
      <c r="C42" s="134">
        <v>1</v>
      </c>
      <c r="D42" s="146">
        <v>234</v>
      </c>
      <c r="E42" s="146">
        <v>234</v>
      </c>
      <c r="F42" s="139"/>
      <c r="G42" s="139"/>
      <c r="H42" s="139"/>
      <c r="I42" s="139"/>
      <c r="J42" s="139"/>
      <c r="K42" s="139"/>
      <c r="L42" s="139"/>
      <c r="M42" s="139"/>
      <c r="N42" s="139"/>
    </row>
    <row r="43" s="120" customFormat="1" ht="21.95" customHeight="1" spans="1:14">
      <c r="A43" s="134">
        <v>36</v>
      </c>
      <c r="B43" s="137" t="s">
        <v>61</v>
      </c>
      <c r="C43" s="136">
        <f t="shared" ref="C43:N43" si="8">SUM(C44:C46)</f>
        <v>35</v>
      </c>
      <c r="D43" s="136">
        <f t="shared" si="8"/>
        <v>6563.2716</v>
      </c>
      <c r="E43" s="136">
        <f t="shared" si="8"/>
        <v>0</v>
      </c>
      <c r="F43" s="136">
        <f t="shared" si="8"/>
        <v>4346.58</v>
      </c>
      <c r="G43" s="136">
        <f t="shared" si="8"/>
        <v>2000</v>
      </c>
      <c r="H43" s="136">
        <f t="shared" si="8"/>
        <v>0</v>
      </c>
      <c r="I43" s="136">
        <f t="shared" si="8"/>
        <v>0</v>
      </c>
      <c r="J43" s="136">
        <f t="shared" si="8"/>
        <v>0</v>
      </c>
      <c r="K43" s="136">
        <f t="shared" si="8"/>
        <v>216.6916</v>
      </c>
      <c r="L43" s="136">
        <f t="shared" si="8"/>
        <v>0</v>
      </c>
      <c r="M43" s="136">
        <f t="shared" si="8"/>
        <v>0</v>
      </c>
      <c r="N43" s="136">
        <f t="shared" si="8"/>
        <v>0</v>
      </c>
    </row>
    <row r="44" s="117" customFormat="1" ht="21.95" customHeight="1" spans="1:14">
      <c r="A44" s="134">
        <v>37</v>
      </c>
      <c r="B44" s="147" t="s">
        <v>62</v>
      </c>
      <c r="C44" s="134">
        <v>3</v>
      </c>
      <c r="D44" s="134">
        <v>82</v>
      </c>
      <c r="E44" s="134"/>
      <c r="F44" s="134">
        <v>82</v>
      </c>
      <c r="G44" s="139"/>
      <c r="H44" s="139"/>
      <c r="I44" s="139"/>
      <c r="J44" s="139"/>
      <c r="K44" s="139"/>
      <c r="L44" s="139"/>
      <c r="M44" s="139"/>
      <c r="N44" s="139"/>
    </row>
    <row r="45" s="117" customFormat="1" ht="21.95" customHeight="1" spans="1:14">
      <c r="A45" s="134">
        <v>38</v>
      </c>
      <c r="B45" s="147" t="s">
        <v>63</v>
      </c>
      <c r="C45" s="134">
        <v>31</v>
      </c>
      <c r="D45" s="134">
        <v>4481.2716</v>
      </c>
      <c r="E45" s="134"/>
      <c r="F45" s="134">
        <v>4264.58</v>
      </c>
      <c r="G45" s="139"/>
      <c r="H45" s="139"/>
      <c r="I45" s="139"/>
      <c r="J45" s="139"/>
      <c r="K45" s="141">
        <v>216.6916</v>
      </c>
      <c r="L45" s="139"/>
      <c r="M45" s="139"/>
      <c r="N45" s="139"/>
    </row>
    <row r="46" s="117" customFormat="1" ht="21.95" customHeight="1" spans="1:14">
      <c r="A46" s="134">
        <v>39</v>
      </c>
      <c r="B46" s="147" t="s">
        <v>64</v>
      </c>
      <c r="C46" s="134">
        <v>1</v>
      </c>
      <c r="D46" s="89">
        <v>2000</v>
      </c>
      <c r="E46" s="139"/>
      <c r="F46" s="139"/>
      <c r="G46" s="89">
        <v>2000</v>
      </c>
      <c r="H46" s="139"/>
      <c r="I46" s="139"/>
      <c r="J46" s="139"/>
      <c r="K46" s="139"/>
      <c r="L46" s="139"/>
      <c r="M46" s="139"/>
      <c r="N46" s="139"/>
    </row>
    <row r="47" s="120" customFormat="1" ht="21.95" customHeight="1" spans="1:14">
      <c r="A47" s="134">
        <v>40</v>
      </c>
      <c r="B47" s="137" t="s">
        <v>65</v>
      </c>
      <c r="C47" s="136">
        <f t="shared" ref="C47:G47" si="9">SUM(C48:C52)</f>
        <v>5</v>
      </c>
      <c r="D47" s="136">
        <f t="shared" si="9"/>
        <v>6136</v>
      </c>
      <c r="E47" s="136">
        <f t="shared" si="9"/>
        <v>0</v>
      </c>
      <c r="F47" s="136">
        <f t="shared" si="9"/>
        <v>0</v>
      </c>
      <c r="G47" s="136">
        <f t="shared" si="9"/>
        <v>6136</v>
      </c>
      <c r="H47" s="142"/>
      <c r="I47" s="142"/>
      <c r="J47" s="142"/>
      <c r="K47" s="142"/>
      <c r="L47" s="142"/>
      <c r="M47" s="142"/>
      <c r="N47" s="142"/>
    </row>
    <row r="48" s="117" customFormat="1" ht="38.25" customHeight="1" spans="1:14">
      <c r="A48" s="134">
        <v>41</v>
      </c>
      <c r="B48" s="147" t="s">
        <v>66</v>
      </c>
      <c r="C48" s="134">
        <v>1</v>
      </c>
      <c r="D48" s="141">
        <v>2720</v>
      </c>
      <c r="E48" s="134"/>
      <c r="F48" s="134"/>
      <c r="G48" s="141">
        <v>2720</v>
      </c>
      <c r="H48" s="139"/>
      <c r="I48" s="139"/>
      <c r="J48" s="139"/>
      <c r="K48" s="139"/>
      <c r="L48" s="139"/>
      <c r="M48" s="139"/>
      <c r="N48" s="139"/>
    </row>
    <row r="49" s="117" customFormat="1" ht="36.75" customHeight="1" spans="1:14">
      <c r="A49" s="134">
        <v>42</v>
      </c>
      <c r="B49" s="147" t="s">
        <v>67</v>
      </c>
      <c r="C49" s="134">
        <v>1</v>
      </c>
      <c r="D49" s="141">
        <v>600</v>
      </c>
      <c r="E49" s="134"/>
      <c r="F49" s="134"/>
      <c r="G49" s="141">
        <v>600</v>
      </c>
      <c r="H49" s="139"/>
      <c r="I49" s="139"/>
      <c r="J49" s="139"/>
      <c r="K49" s="139"/>
      <c r="L49" s="139"/>
      <c r="M49" s="139"/>
      <c r="N49" s="139"/>
    </row>
    <row r="50" s="117" customFormat="1" ht="28.5" customHeight="1" spans="1:14">
      <c r="A50" s="134">
        <v>43</v>
      </c>
      <c r="B50" s="147" t="s">
        <v>68</v>
      </c>
      <c r="C50" s="134">
        <v>2</v>
      </c>
      <c r="D50" s="141">
        <v>2216</v>
      </c>
      <c r="E50" s="134"/>
      <c r="F50" s="134"/>
      <c r="G50" s="141">
        <v>2216</v>
      </c>
      <c r="H50" s="139"/>
      <c r="I50" s="139"/>
      <c r="J50" s="139"/>
      <c r="K50" s="139"/>
      <c r="L50" s="139"/>
      <c r="M50" s="139"/>
      <c r="N50" s="139"/>
    </row>
    <row r="51" s="117" customFormat="1" ht="21.95" customHeight="1" spans="1:14">
      <c r="A51" s="134">
        <v>44</v>
      </c>
      <c r="B51" s="147" t="s">
        <v>69</v>
      </c>
      <c r="C51" s="134"/>
      <c r="D51" s="141"/>
      <c r="E51" s="134"/>
      <c r="F51" s="134"/>
      <c r="G51" s="141"/>
      <c r="H51" s="139"/>
      <c r="I51" s="139"/>
      <c r="J51" s="139"/>
      <c r="K51" s="139"/>
      <c r="L51" s="139"/>
      <c r="M51" s="139"/>
      <c r="N51" s="139"/>
    </row>
    <row r="52" s="117" customFormat="1" ht="21.95" customHeight="1" spans="1:14">
      <c r="A52" s="134">
        <v>45</v>
      </c>
      <c r="B52" s="147" t="s">
        <v>70</v>
      </c>
      <c r="C52" s="134">
        <v>1</v>
      </c>
      <c r="D52" s="134">
        <v>600</v>
      </c>
      <c r="E52" s="134"/>
      <c r="F52" s="134"/>
      <c r="G52" s="134">
        <v>600</v>
      </c>
      <c r="H52" s="139"/>
      <c r="I52" s="139"/>
      <c r="J52" s="139"/>
      <c r="K52" s="139"/>
      <c r="L52" s="139"/>
      <c r="M52" s="139"/>
      <c r="N52" s="139"/>
    </row>
    <row r="53" s="120" customFormat="1" ht="21.95" customHeight="1" spans="1:14">
      <c r="A53" s="134">
        <v>46</v>
      </c>
      <c r="B53" s="137" t="s">
        <v>71</v>
      </c>
      <c r="C53" s="148">
        <f t="shared" ref="C53:G53" si="10">SUM(C54:C60)</f>
        <v>155</v>
      </c>
      <c r="D53" s="148">
        <f t="shared" si="10"/>
        <v>11339.7584</v>
      </c>
      <c r="E53" s="148">
        <f t="shared" si="10"/>
        <v>9728.4</v>
      </c>
      <c r="F53" s="148">
        <f t="shared" si="10"/>
        <v>929.3584</v>
      </c>
      <c r="G53" s="148">
        <f t="shared" si="10"/>
        <v>682</v>
      </c>
      <c r="H53" s="142"/>
      <c r="I53" s="142"/>
      <c r="J53" s="142"/>
      <c r="K53" s="142"/>
      <c r="L53" s="142"/>
      <c r="M53" s="142"/>
      <c r="N53" s="142"/>
    </row>
    <row r="54" s="117" customFormat="1" ht="37.5" customHeight="1" spans="1:14">
      <c r="A54" s="134">
        <v>47</v>
      </c>
      <c r="B54" s="147" t="s">
        <v>72</v>
      </c>
      <c r="C54" s="149">
        <v>70</v>
      </c>
      <c r="D54" s="149">
        <v>6945.3584</v>
      </c>
      <c r="E54" s="22">
        <v>5504</v>
      </c>
      <c r="F54" s="22">
        <v>759.3584</v>
      </c>
      <c r="G54" s="149">
        <v>682</v>
      </c>
      <c r="H54" s="139"/>
      <c r="I54" s="139"/>
      <c r="J54" s="139"/>
      <c r="K54" s="139"/>
      <c r="L54" s="139"/>
      <c r="M54" s="139"/>
      <c r="N54" s="139"/>
    </row>
    <row r="55" s="117" customFormat="1" ht="21.95" customHeight="1" spans="1:14">
      <c r="A55" s="134">
        <v>48</v>
      </c>
      <c r="B55" s="147" t="s">
        <v>73</v>
      </c>
      <c r="C55" s="149"/>
      <c r="D55" s="149"/>
      <c r="E55" s="149"/>
      <c r="F55" s="149"/>
      <c r="G55" s="149"/>
      <c r="H55" s="139"/>
      <c r="I55" s="139"/>
      <c r="J55" s="139"/>
      <c r="K55" s="139"/>
      <c r="L55" s="139"/>
      <c r="M55" s="139"/>
      <c r="N55" s="139"/>
    </row>
    <row r="56" s="117" customFormat="1" ht="21.95" customHeight="1" spans="1:14">
      <c r="A56" s="134">
        <v>49</v>
      </c>
      <c r="B56" s="147" t="s">
        <v>74</v>
      </c>
      <c r="C56" s="149"/>
      <c r="D56" s="149"/>
      <c r="E56" s="149"/>
      <c r="F56" s="149"/>
      <c r="G56" s="149"/>
      <c r="H56" s="139"/>
      <c r="I56" s="139"/>
      <c r="J56" s="139"/>
      <c r="K56" s="139"/>
      <c r="L56" s="139"/>
      <c r="M56" s="139"/>
      <c r="N56" s="139"/>
    </row>
    <row r="57" s="117" customFormat="1" ht="21.95" customHeight="1" spans="1:14">
      <c r="A57" s="134">
        <v>50</v>
      </c>
      <c r="B57" s="147" t="s">
        <v>75</v>
      </c>
      <c r="C57" s="149"/>
      <c r="D57" s="149"/>
      <c r="E57" s="149"/>
      <c r="F57" s="149"/>
      <c r="G57" s="149"/>
      <c r="H57" s="139"/>
      <c r="I57" s="139"/>
      <c r="J57" s="139"/>
      <c r="K57" s="139"/>
      <c r="L57" s="139"/>
      <c r="M57" s="139"/>
      <c r="N57" s="139"/>
    </row>
    <row r="58" s="117" customFormat="1" ht="21.95" customHeight="1" spans="1:14">
      <c r="A58" s="134">
        <v>51</v>
      </c>
      <c r="B58" s="138" t="s">
        <v>76</v>
      </c>
      <c r="C58" s="149">
        <v>19</v>
      </c>
      <c r="D58" s="149">
        <v>873.2</v>
      </c>
      <c r="E58" s="149">
        <v>813.2</v>
      </c>
      <c r="F58" s="149">
        <v>60</v>
      </c>
      <c r="G58" s="149"/>
      <c r="H58" s="139"/>
      <c r="I58" s="139"/>
      <c r="J58" s="139"/>
      <c r="K58" s="139"/>
      <c r="L58" s="139"/>
      <c r="M58" s="139"/>
      <c r="N58" s="139"/>
    </row>
    <row r="59" s="117" customFormat="1" ht="21.95" customHeight="1" spans="1:14">
      <c r="A59" s="134">
        <v>52</v>
      </c>
      <c r="B59" s="138" t="s">
        <v>77</v>
      </c>
      <c r="C59" s="149">
        <v>18</v>
      </c>
      <c r="D59" s="149">
        <v>707</v>
      </c>
      <c r="E59" s="149">
        <v>707</v>
      </c>
      <c r="F59" s="149"/>
      <c r="G59" s="149"/>
      <c r="H59" s="139"/>
      <c r="I59" s="139"/>
      <c r="J59" s="139"/>
      <c r="K59" s="139"/>
      <c r="L59" s="139"/>
      <c r="M59" s="139"/>
      <c r="N59" s="139"/>
    </row>
    <row r="60" s="117" customFormat="1" ht="21.95" customHeight="1" spans="1:14">
      <c r="A60" s="134">
        <v>53</v>
      </c>
      <c r="B60" s="145" t="s">
        <v>78</v>
      </c>
      <c r="C60" s="149">
        <v>48</v>
      </c>
      <c r="D60" s="149">
        <v>2814.2</v>
      </c>
      <c r="E60" s="149">
        <v>2704.2</v>
      </c>
      <c r="F60" s="149">
        <v>110</v>
      </c>
      <c r="G60" s="149"/>
      <c r="H60" s="139"/>
      <c r="I60" s="139"/>
      <c r="J60" s="139"/>
      <c r="K60" s="139"/>
      <c r="L60" s="139"/>
      <c r="M60" s="139"/>
      <c r="N60" s="139"/>
    </row>
    <row r="61" s="120" customFormat="1" ht="21.95" customHeight="1" spans="1:14">
      <c r="A61" s="134">
        <v>54</v>
      </c>
      <c r="B61" s="137" t="s">
        <v>79</v>
      </c>
      <c r="C61" s="142"/>
      <c r="D61" s="142"/>
      <c r="E61" s="142"/>
      <c r="F61" s="142"/>
      <c r="G61" s="142"/>
      <c r="H61" s="142"/>
      <c r="I61" s="142"/>
      <c r="J61" s="142"/>
      <c r="K61" s="142"/>
      <c r="L61" s="142"/>
      <c r="M61" s="142"/>
      <c r="N61" s="142"/>
    </row>
    <row r="62" s="117" customFormat="1" ht="27.75" customHeight="1" spans="1:14">
      <c r="A62" s="134">
        <v>55</v>
      </c>
      <c r="B62" s="147" t="s">
        <v>80</v>
      </c>
      <c r="C62" s="139"/>
      <c r="D62" s="139"/>
      <c r="E62" s="139"/>
      <c r="F62" s="139"/>
      <c r="G62" s="139"/>
      <c r="H62" s="139"/>
      <c r="I62" s="139"/>
      <c r="J62" s="139"/>
      <c r="K62" s="139"/>
      <c r="L62" s="139"/>
      <c r="M62" s="139"/>
      <c r="N62" s="139"/>
    </row>
    <row r="63" s="117" customFormat="1" ht="21.95" customHeight="1" spans="1:14">
      <c r="A63" s="134">
        <v>56</v>
      </c>
      <c r="B63" s="145" t="s">
        <v>81</v>
      </c>
      <c r="C63" s="139"/>
      <c r="D63" s="139"/>
      <c r="E63" s="139"/>
      <c r="F63" s="139"/>
      <c r="G63" s="139"/>
      <c r="H63" s="139"/>
      <c r="I63" s="139"/>
      <c r="J63" s="139"/>
      <c r="K63" s="139"/>
      <c r="L63" s="139"/>
      <c r="M63" s="139"/>
      <c r="N63" s="139"/>
    </row>
    <row r="64" s="117" customFormat="1" ht="21.95" customHeight="1" spans="1:14">
      <c r="A64" s="134">
        <v>57</v>
      </c>
      <c r="B64" s="145" t="s">
        <v>82</v>
      </c>
      <c r="C64" s="139"/>
      <c r="D64" s="139"/>
      <c r="E64" s="139"/>
      <c r="F64" s="139"/>
      <c r="G64" s="139"/>
      <c r="H64" s="139"/>
      <c r="I64" s="139"/>
      <c r="J64" s="139"/>
      <c r="K64" s="139"/>
      <c r="L64" s="139"/>
      <c r="M64" s="139"/>
      <c r="N64" s="139"/>
    </row>
    <row r="65" s="117" customFormat="1" ht="21.95" customHeight="1" spans="1:14">
      <c r="A65" s="134">
        <v>58</v>
      </c>
      <c r="B65" s="138" t="s">
        <v>83</v>
      </c>
      <c r="C65" s="139"/>
      <c r="D65" s="139"/>
      <c r="E65" s="139"/>
      <c r="F65" s="139"/>
      <c r="G65" s="139"/>
      <c r="H65" s="139"/>
      <c r="I65" s="139"/>
      <c r="J65" s="139"/>
      <c r="K65" s="139"/>
      <c r="L65" s="139"/>
      <c r="M65" s="139"/>
      <c r="N65" s="139"/>
    </row>
    <row r="66" s="120" customFormat="1" ht="21.95" customHeight="1" spans="1:14">
      <c r="A66" s="134">
        <v>59</v>
      </c>
      <c r="B66" s="153" t="s">
        <v>84</v>
      </c>
      <c r="C66" s="142"/>
      <c r="D66" s="142"/>
      <c r="E66" s="142"/>
      <c r="F66" s="142"/>
      <c r="G66" s="142"/>
      <c r="H66" s="142"/>
      <c r="I66" s="142"/>
      <c r="J66" s="142"/>
      <c r="K66" s="142"/>
      <c r="L66" s="142"/>
      <c r="M66" s="142"/>
      <c r="N66" s="142"/>
    </row>
  </sheetData>
  <mergeCells count="9">
    <mergeCell ref="A1:B1"/>
    <mergeCell ref="A2:N2"/>
    <mergeCell ref="A3:B3"/>
    <mergeCell ref="D4:N4"/>
    <mergeCell ref="E5:G5"/>
    <mergeCell ref="A4:A6"/>
    <mergeCell ref="B4:B6"/>
    <mergeCell ref="C4:C6"/>
    <mergeCell ref="D5:D6"/>
  </mergeCells>
  <printOptions horizontalCentered="1"/>
  <pageMargins left="0.354166666666667" right="0.354166666666667" top="0.590277777777778" bottom="0.590277777777778" header="0.314583333333333" footer="0.314583333333333"/>
  <pageSetup paperSize="8" scale="95" firstPageNumber="79" orientation="landscape" useFirstPageNumber="1" horizontalDpi="600"/>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48576"/>
  <sheetViews>
    <sheetView zoomScale="70" zoomScaleNormal="70" workbookViewId="0">
      <pane ySplit="6" topLeftCell="A52" activePane="bottomLeft" state="frozen"/>
      <selection/>
      <selection pane="bottomLeft" activeCell="I11" sqref="I11"/>
    </sheetView>
  </sheetViews>
  <sheetFormatPr defaultColWidth="6.875" defaultRowHeight="12"/>
  <cols>
    <col min="1" max="1" width="8.84166666666667" style="13" customWidth="1"/>
    <col min="2" max="2" width="7.01666666666667" style="13" customWidth="1"/>
    <col min="3" max="3" width="12.2666666666667" style="13" customWidth="1"/>
    <col min="4" max="4" width="10.175" style="5" customWidth="1"/>
    <col min="5" max="5" width="33.6416666666667" style="5" customWidth="1"/>
    <col min="6" max="6" width="9.375" style="5" customWidth="1"/>
    <col min="7" max="7" width="9.9" style="5" customWidth="1"/>
    <col min="8" max="8" width="5.09166666666667" style="5" customWidth="1"/>
    <col min="9" max="9" width="7.65" style="5" customWidth="1"/>
    <col min="10" max="10" width="7.34166666666667" style="5" customWidth="1"/>
    <col min="11" max="11" width="11.8916666666667" style="5" customWidth="1"/>
    <col min="12" max="12" width="13.5583333333333" style="5" customWidth="1"/>
    <col min="13" max="13" width="11.7833333333333" style="5" customWidth="1"/>
    <col min="14" max="14" width="7.575" style="5" customWidth="1"/>
    <col min="15" max="16" width="8.625" style="5" customWidth="1"/>
    <col min="17" max="17" width="4.81666666666667" style="5" customWidth="1"/>
    <col min="18" max="18" width="11.2416666666667" style="5" customWidth="1"/>
    <col min="19" max="19" width="9.64166666666667" style="5" customWidth="1"/>
    <col min="20" max="21" width="5.175" style="5" customWidth="1"/>
    <col min="22" max="22" width="5.11666666666667" style="5" customWidth="1"/>
    <col min="23" max="23" width="8.625" style="5" customWidth="1"/>
    <col min="24" max="26" width="4.81666666666667" style="5" customWidth="1"/>
    <col min="27" max="27" width="6.375" style="5" customWidth="1"/>
    <col min="28" max="32" width="4.81666666666667" style="5" customWidth="1"/>
    <col min="33" max="36" width="6.78333333333333" style="5" customWidth="1"/>
    <col min="37" max="37" width="8.975" style="5" customWidth="1"/>
    <col min="38" max="38" width="6.34166666666667" style="5" customWidth="1"/>
    <col min="39" max="39" width="4.49166666666667" style="5" customWidth="1"/>
    <col min="40" max="43" width="8" style="5" hidden="1" customWidth="1"/>
    <col min="44" max="44" width="23.375" style="5" hidden="1" customWidth="1"/>
    <col min="45" max="46" width="8" style="5" hidden="1" customWidth="1"/>
    <col min="47" max="275" width="8" style="5" customWidth="1"/>
    <col min="276" max="16384" width="6.875" style="5"/>
  </cols>
  <sheetData>
    <row r="1" s="5" customFormat="1" ht="21" customHeight="1" spans="1:3">
      <c r="A1" s="14" t="s">
        <v>1202</v>
      </c>
      <c r="B1" s="14"/>
      <c r="C1" s="15"/>
    </row>
    <row r="2" s="6" customFormat="1" ht="41" customHeight="1" spans="1:46">
      <c r="A2" s="16" t="s">
        <v>1203</v>
      </c>
      <c r="AN2" s="52"/>
      <c r="AO2" s="52"/>
      <c r="AP2" s="52"/>
      <c r="AQ2" s="52"/>
      <c r="AR2" s="52"/>
      <c r="AS2" s="52"/>
      <c r="AT2" s="52"/>
    </row>
    <row r="3" s="7" customFormat="1" ht="25" customHeight="1" spans="1:45">
      <c r="A3" s="17" t="s">
        <v>4</v>
      </c>
      <c r="B3" s="17" t="s">
        <v>87</v>
      </c>
      <c r="C3" s="17" t="s">
        <v>88</v>
      </c>
      <c r="D3" s="18" t="s">
        <v>89</v>
      </c>
      <c r="E3" s="18" t="s">
        <v>90</v>
      </c>
      <c r="F3" s="18" t="s">
        <v>91</v>
      </c>
      <c r="G3" s="18"/>
      <c r="H3" s="18" t="s">
        <v>92</v>
      </c>
      <c r="I3" s="18" t="s">
        <v>93</v>
      </c>
      <c r="J3" s="37" t="s">
        <v>94</v>
      </c>
      <c r="K3" s="37" t="s">
        <v>95</v>
      </c>
      <c r="L3" s="38" t="s">
        <v>96</v>
      </c>
      <c r="M3" s="39"/>
      <c r="N3" s="39"/>
      <c r="O3" s="39"/>
      <c r="P3" s="39"/>
      <c r="Q3" s="39"/>
      <c r="R3" s="39"/>
      <c r="S3" s="39"/>
      <c r="T3" s="39"/>
      <c r="U3" s="39"/>
      <c r="V3" s="39"/>
      <c r="W3" s="39"/>
      <c r="X3" s="39"/>
      <c r="Y3" s="39"/>
      <c r="Z3" s="51"/>
      <c r="AA3" s="18" t="s">
        <v>97</v>
      </c>
      <c r="AB3" s="18" t="s">
        <v>98</v>
      </c>
      <c r="AC3" s="18" t="s">
        <v>99</v>
      </c>
      <c r="AD3" s="18" t="s">
        <v>100</v>
      </c>
      <c r="AE3" s="18" t="s">
        <v>101</v>
      </c>
      <c r="AF3" s="18" t="s">
        <v>102</v>
      </c>
      <c r="AG3" s="18" t="s">
        <v>103</v>
      </c>
      <c r="AH3" s="18"/>
      <c r="AI3" s="18" t="s">
        <v>104</v>
      </c>
      <c r="AJ3" s="18"/>
      <c r="AK3" s="18" t="s">
        <v>105</v>
      </c>
      <c r="AL3" s="18" t="s">
        <v>106</v>
      </c>
      <c r="AM3" s="18" t="s">
        <v>107</v>
      </c>
      <c r="AP3" s="54" t="s">
        <v>108</v>
      </c>
      <c r="AQ3" s="55"/>
      <c r="AR3" s="55"/>
      <c r="AS3" s="56"/>
    </row>
    <row r="4" s="7" customFormat="1" ht="32" customHeight="1" spans="1:45">
      <c r="A4" s="17"/>
      <c r="B4" s="17"/>
      <c r="C4" s="17"/>
      <c r="D4" s="18"/>
      <c r="E4" s="18"/>
      <c r="F4" s="18" t="s">
        <v>109</v>
      </c>
      <c r="G4" s="18" t="s">
        <v>110</v>
      </c>
      <c r="H4" s="18"/>
      <c r="I4" s="18"/>
      <c r="J4" s="40"/>
      <c r="K4" s="40"/>
      <c r="L4" s="37" t="s">
        <v>7</v>
      </c>
      <c r="M4" s="18" t="s">
        <v>111</v>
      </c>
      <c r="N4" s="18"/>
      <c r="O4" s="18"/>
      <c r="P4" s="18"/>
      <c r="Q4" s="18"/>
      <c r="R4" s="18" t="s">
        <v>112</v>
      </c>
      <c r="S4" s="18"/>
      <c r="T4" s="18"/>
      <c r="U4" s="18"/>
      <c r="V4" s="18"/>
      <c r="W4" s="18"/>
      <c r="X4" s="18"/>
      <c r="Y4" s="18"/>
      <c r="Z4" s="18"/>
      <c r="AA4" s="18"/>
      <c r="AB4" s="18"/>
      <c r="AC4" s="18"/>
      <c r="AD4" s="18"/>
      <c r="AE4" s="18"/>
      <c r="AF4" s="18"/>
      <c r="AG4" s="18"/>
      <c r="AH4" s="18"/>
      <c r="AI4" s="18"/>
      <c r="AJ4" s="18"/>
      <c r="AK4" s="18"/>
      <c r="AL4" s="18"/>
      <c r="AM4" s="18"/>
      <c r="AP4" s="57" t="s">
        <v>113</v>
      </c>
      <c r="AQ4" s="57" t="s">
        <v>114</v>
      </c>
      <c r="AR4" s="57" t="s">
        <v>115</v>
      </c>
      <c r="AS4" s="57" t="s">
        <v>116</v>
      </c>
    </row>
    <row r="5" s="7" customFormat="1" ht="102" customHeight="1" spans="1:45">
      <c r="A5" s="17"/>
      <c r="B5" s="17"/>
      <c r="C5" s="17"/>
      <c r="D5" s="18"/>
      <c r="E5" s="18"/>
      <c r="F5" s="18"/>
      <c r="G5" s="18"/>
      <c r="H5" s="18"/>
      <c r="I5" s="18"/>
      <c r="J5" s="41"/>
      <c r="K5" s="41"/>
      <c r="L5" s="41"/>
      <c r="M5" s="18" t="s">
        <v>117</v>
      </c>
      <c r="N5" s="18" t="s">
        <v>118</v>
      </c>
      <c r="O5" s="18" t="s">
        <v>119</v>
      </c>
      <c r="P5" s="18" t="s">
        <v>120</v>
      </c>
      <c r="Q5" s="18" t="s">
        <v>121</v>
      </c>
      <c r="R5" s="18" t="s">
        <v>122</v>
      </c>
      <c r="S5" s="18" t="s">
        <v>123</v>
      </c>
      <c r="T5" s="18" t="s">
        <v>124</v>
      </c>
      <c r="U5" s="18" t="s">
        <v>125</v>
      </c>
      <c r="V5" s="18" t="s">
        <v>126</v>
      </c>
      <c r="W5" s="18" t="s">
        <v>127</v>
      </c>
      <c r="X5" s="18" t="s">
        <v>128</v>
      </c>
      <c r="Y5" s="18" t="s">
        <v>129</v>
      </c>
      <c r="Z5" s="18" t="s">
        <v>130</v>
      </c>
      <c r="AA5" s="18"/>
      <c r="AB5" s="18"/>
      <c r="AC5" s="18"/>
      <c r="AD5" s="18"/>
      <c r="AE5" s="18"/>
      <c r="AF5" s="18"/>
      <c r="AG5" s="18" t="s">
        <v>131</v>
      </c>
      <c r="AH5" s="18" t="s">
        <v>132</v>
      </c>
      <c r="AI5" s="18" t="s">
        <v>131</v>
      </c>
      <c r="AJ5" s="18" t="s">
        <v>132</v>
      </c>
      <c r="AK5" s="18"/>
      <c r="AL5" s="18"/>
      <c r="AM5" s="18"/>
      <c r="AP5" s="57" t="s">
        <v>133</v>
      </c>
      <c r="AQ5" s="57" t="s">
        <v>134</v>
      </c>
      <c r="AR5" s="57" t="s">
        <v>135</v>
      </c>
      <c r="AS5" s="57" t="s">
        <v>136</v>
      </c>
    </row>
    <row r="6" s="5" customFormat="1" ht="35" customHeight="1" spans="1:45">
      <c r="A6" s="19" t="s">
        <v>137</v>
      </c>
      <c r="B6" s="20"/>
      <c r="C6" s="21"/>
      <c r="D6" s="22"/>
      <c r="E6" s="22"/>
      <c r="F6" s="22"/>
      <c r="G6" s="22"/>
      <c r="H6" s="22"/>
      <c r="I6" s="22"/>
      <c r="J6" s="22"/>
      <c r="K6" s="22"/>
      <c r="L6" s="42">
        <f t="shared" ref="L6:Z6" si="0">SUM(L7:L389)</f>
        <v>40595.539</v>
      </c>
      <c r="M6" s="42">
        <f t="shared" si="0"/>
        <v>15906.8</v>
      </c>
      <c r="N6" s="42">
        <f t="shared" si="0"/>
        <v>7153.6</v>
      </c>
      <c r="O6" s="42">
        <f t="shared" si="0"/>
        <v>2353.44</v>
      </c>
      <c r="P6" s="42">
        <f t="shared" si="0"/>
        <v>6399.76</v>
      </c>
      <c r="Q6" s="42">
        <f t="shared" si="0"/>
        <v>0</v>
      </c>
      <c r="R6" s="42">
        <f t="shared" si="0"/>
        <v>11057.8274</v>
      </c>
      <c r="S6" s="42">
        <f t="shared" si="0"/>
        <v>13005.22</v>
      </c>
      <c r="T6" s="42">
        <f t="shared" si="0"/>
        <v>0</v>
      </c>
      <c r="U6" s="42">
        <f t="shared" si="0"/>
        <v>0</v>
      </c>
      <c r="V6" s="42">
        <f t="shared" si="0"/>
        <v>0</v>
      </c>
      <c r="W6" s="42">
        <f t="shared" si="0"/>
        <v>625.6916</v>
      </c>
      <c r="X6" s="42">
        <f t="shared" si="0"/>
        <v>0</v>
      </c>
      <c r="Y6" s="42">
        <f t="shared" si="0"/>
        <v>0</v>
      </c>
      <c r="Z6" s="42">
        <f t="shared" si="0"/>
        <v>0</v>
      </c>
      <c r="AA6" s="42"/>
      <c r="AB6" s="42"/>
      <c r="AC6" s="42"/>
      <c r="AD6" s="42"/>
      <c r="AE6" s="42"/>
      <c r="AF6" s="22"/>
      <c r="AG6" s="22"/>
      <c r="AH6" s="22"/>
      <c r="AI6" s="22"/>
      <c r="AJ6" s="22"/>
      <c r="AK6" s="22"/>
      <c r="AL6" s="22"/>
      <c r="AM6" s="22"/>
      <c r="AP6" s="58"/>
      <c r="AQ6" s="58" t="s">
        <v>138</v>
      </c>
      <c r="AR6" s="58"/>
      <c r="AS6" s="58"/>
    </row>
    <row r="7" s="8" customFormat="1" ht="57" customHeight="1" spans="1:39">
      <c r="A7" s="23" t="s">
        <v>1204</v>
      </c>
      <c r="B7" s="24" t="s">
        <v>1205</v>
      </c>
      <c r="C7" s="24">
        <v>10200110001</v>
      </c>
      <c r="D7" s="24" t="s">
        <v>1206</v>
      </c>
      <c r="E7" s="24" t="s">
        <v>1207</v>
      </c>
      <c r="F7" s="24" t="s">
        <v>153</v>
      </c>
      <c r="G7" s="24" t="s">
        <v>153</v>
      </c>
      <c r="H7" s="24">
        <v>2020</v>
      </c>
      <c r="I7" s="24" t="s">
        <v>144</v>
      </c>
      <c r="J7" s="24" t="s">
        <v>145</v>
      </c>
      <c r="K7" s="24">
        <v>15109122000</v>
      </c>
      <c r="L7" s="25">
        <v>25</v>
      </c>
      <c r="M7" s="24"/>
      <c r="N7" s="24"/>
      <c r="O7" s="24"/>
      <c r="P7" s="24"/>
      <c r="Q7" s="24"/>
      <c r="R7" s="25">
        <v>25</v>
      </c>
      <c r="S7" s="24"/>
      <c r="T7" s="24"/>
      <c r="U7" s="24"/>
      <c r="V7" s="24"/>
      <c r="W7" s="24"/>
      <c r="X7" s="24"/>
      <c r="Y7" s="24"/>
      <c r="Z7" s="24"/>
      <c r="AA7" s="24" t="s">
        <v>135</v>
      </c>
      <c r="AB7" s="24" t="s">
        <v>116</v>
      </c>
      <c r="AC7" s="24" t="s">
        <v>116</v>
      </c>
      <c r="AD7" s="24" t="s">
        <v>116</v>
      </c>
      <c r="AE7" s="24" t="s">
        <v>136</v>
      </c>
      <c r="AF7" s="24" t="s">
        <v>136</v>
      </c>
      <c r="AG7" s="24">
        <v>397</v>
      </c>
      <c r="AH7" s="24">
        <v>1243</v>
      </c>
      <c r="AI7" s="24">
        <v>397</v>
      </c>
      <c r="AJ7" s="24">
        <v>1243</v>
      </c>
      <c r="AK7" s="24" t="s">
        <v>146</v>
      </c>
      <c r="AL7" s="24" t="s">
        <v>147</v>
      </c>
      <c r="AM7" s="24"/>
    </row>
    <row r="8" s="8" customFormat="1" ht="57" customHeight="1" spans="1:39">
      <c r="A8" s="23" t="s">
        <v>1204</v>
      </c>
      <c r="B8" s="24" t="s">
        <v>1205</v>
      </c>
      <c r="C8" s="24">
        <v>10200110002</v>
      </c>
      <c r="D8" s="24" t="s">
        <v>1206</v>
      </c>
      <c r="E8" s="24" t="s">
        <v>1208</v>
      </c>
      <c r="F8" s="24" t="s">
        <v>151</v>
      </c>
      <c r="G8" s="24" t="s">
        <v>151</v>
      </c>
      <c r="H8" s="24">
        <v>2020</v>
      </c>
      <c r="I8" s="24" t="s">
        <v>144</v>
      </c>
      <c r="J8" s="24" t="s">
        <v>145</v>
      </c>
      <c r="K8" s="24">
        <v>15109122000</v>
      </c>
      <c r="L8" s="25">
        <v>25.975</v>
      </c>
      <c r="M8" s="24"/>
      <c r="N8" s="24"/>
      <c r="O8" s="24"/>
      <c r="P8" s="24"/>
      <c r="Q8" s="24"/>
      <c r="R8" s="25">
        <v>25.975</v>
      </c>
      <c r="S8" s="24"/>
      <c r="T8" s="24"/>
      <c r="U8" s="24"/>
      <c r="V8" s="24"/>
      <c r="W8" s="24"/>
      <c r="X8" s="24"/>
      <c r="Y8" s="24"/>
      <c r="Z8" s="24"/>
      <c r="AA8" s="24" t="s">
        <v>135</v>
      </c>
      <c r="AB8" s="24" t="s">
        <v>116</v>
      </c>
      <c r="AC8" s="24" t="s">
        <v>116</v>
      </c>
      <c r="AD8" s="24" t="s">
        <v>116</v>
      </c>
      <c r="AE8" s="24" t="s">
        <v>136</v>
      </c>
      <c r="AF8" s="24" t="s">
        <v>136</v>
      </c>
      <c r="AG8" s="24">
        <v>245</v>
      </c>
      <c r="AH8" s="24">
        <v>642</v>
      </c>
      <c r="AI8" s="24">
        <v>245</v>
      </c>
      <c r="AJ8" s="24">
        <v>642</v>
      </c>
      <c r="AK8" s="24" t="s">
        <v>146</v>
      </c>
      <c r="AL8" s="24" t="s">
        <v>147</v>
      </c>
      <c r="AM8" s="24"/>
    </row>
    <row r="9" s="8" customFormat="1" ht="57" customHeight="1" spans="1:39">
      <c r="A9" s="23" t="s">
        <v>1204</v>
      </c>
      <c r="B9" s="24" t="s">
        <v>1205</v>
      </c>
      <c r="C9" s="24">
        <v>10200110003</v>
      </c>
      <c r="D9" s="24" t="s">
        <v>1206</v>
      </c>
      <c r="E9" s="24" t="s">
        <v>1209</v>
      </c>
      <c r="F9" s="24" t="s">
        <v>149</v>
      </c>
      <c r="G9" s="24" t="s">
        <v>149</v>
      </c>
      <c r="H9" s="24">
        <v>2020</v>
      </c>
      <c r="I9" s="24" t="s">
        <v>144</v>
      </c>
      <c r="J9" s="24" t="s">
        <v>145</v>
      </c>
      <c r="K9" s="24">
        <v>15109122000</v>
      </c>
      <c r="L9" s="25">
        <v>54.989</v>
      </c>
      <c r="M9" s="24"/>
      <c r="N9" s="24"/>
      <c r="O9" s="24"/>
      <c r="P9" s="24"/>
      <c r="Q9" s="24"/>
      <c r="R9" s="25">
        <v>54.989</v>
      </c>
      <c r="S9" s="24"/>
      <c r="T9" s="24"/>
      <c r="U9" s="24"/>
      <c r="V9" s="24"/>
      <c r="W9" s="24"/>
      <c r="X9" s="24"/>
      <c r="Y9" s="24"/>
      <c r="Z9" s="24"/>
      <c r="AA9" s="24" t="s">
        <v>135</v>
      </c>
      <c r="AB9" s="24" t="s">
        <v>116</v>
      </c>
      <c r="AC9" s="24" t="s">
        <v>116</v>
      </c>
      <c r="AD9" s="24" t="s">
        <v>116</v>
      </c>
      <c r="AE9" s="24" t="s">
        <v>136</v>
      </c>
      <c r="AF9" s="24" t="s">
        <v>136</v>
      </c>
      <c r="AG9" s="24">
        <v>626</v>
      </c>
      <c r="AH9" s="24">
        <v>1527</v>
      </c>
      <c r="AI9" s="24">
        <v>626</v>
      </c>
      <c r="AJ9" s="24">
        <v>1527</v>
      </c>
      <c r="AK9" s="24" t="s">
        <v>146</v>
      </c>
      <c r="AL9" s="24" t="s">
        <v>147</v>
      </c>
      <c r="AM9" s="24"/>
    </row>
    <row r="10" s="8" customFormat="1" ht="57" customHeight="1" spans="1:39">
      <c r="A10" s="23" t="s">
        <v>1204</v>
      </c>
      <c r="B10" s="24" t="s">
        <v>1205</v>
      </c>
      <c r="C10" s="24">
        <v>10200110004</v>
      </c>
      <c r="D10" s="24" t="s">
        <v>1206</v>
      </c>
      <c r="E10" s="24" t="s">
        <v>1210</v>
      </c>
      <c r="F10" s="24" t="s">
        <v>143</v>
      </c>
      <c r="G10" s="24" t="s">
        <v>143</v>
      </c>
      <c r="H10" s="24">
        <v>2020</v>
      </c>
      <c r="I10" s="24" t="s">
        <v>144</v>
      </c>
      <c r="J10" s="24" t="s">
        <v>145</v>
      </c>
      <c r="K10" s="24">
        <v>15109122000</v>
      </c>
      <c r="L10" s="25">
        <v>24.535</v>
      </c>
      <c r="M10" s="24"/>
      <c r="N10" s="24"/>
      <c r="O10" s="24"/>
      <c r="P10" s="24"/>
      <c r="Q10" s="24"/>
      <c r="R10" s="25">
        <v>24.535</v>
      </c>
      <c r="S10" s="24"/>
      <c r="T10" s="24"/>
      <c r="U10" s="24"/>
      <c r="V10" s="24"/>
      <c r="W10" s="24"/>
      <c r="X10" s="24"/>
      <c r="Y10" s="24"/>
      <c r="Z10" s="24"/>
      <c r="AA10" s="24" t="s">
        <v>135</v>
      </c>
      <c r="AB10" s="24" t="s">
        <v>116</v>
      </c>
      <c r="AC10" s="24" t="s">
        <v>116</v>
      </c>
      <c r="AD10" s="24" t="s">
        <v>116</v>
      </c>
      <c r="AE10" s="24" t="s">
        <v>136</v>
      </c>
      <c r="AF10" s="24" t="s">
        <v>136</v>
      </c>
      <c r="AG10" s="24">
        <v>291</v>
      </c>
      <c r="AH10" s="24">
        <v>645</v>
      </c>
      <c r="AI10" s="24">
        <v>291</v>
      </c>
      <c r="AJ10" s="24">
        <v>645</v>
      </c>
      <c r="AK10" s="24" t="s">
        <v>146</v>
      </c>
      <c r="AL10" s="24" t="s">
        <v>147</v>
      </c>
      <c r="AM10" s="24"/>
    </row>
    <row r="11" s="8" customFormat="1" ht="57" customHeight="1" spans="1:39">
      <c r="A11" s="23" t="s">
        <v>1204</v>
      </c>
      <c r="B11" s="24" t="s">
        <v>1205</v>
      </c>
      <c r="C11" s="24">
        <v>10200110005</v>
      </c>
      <c r="D11" s="24" t="s">
        <v>1206</v>
      </c>
      <c r="E11" s="24" t="s">
        <v>1211</v>
      </c>
      <c r="F11" s="24" t="s">
        <v>155</v>
      </c>
      <c r="G11" s="24" t="s">
        <v>155</v>
      </c>
      <c r="H11" s="24">
        <v>2020</v>
      </c>
      <c r="I11" s="24" t="s">
        <v>144</v>
      </c>
      <c r="J11" s="24" t="s">
        <v>145</v>
      </c>
      <c r="K11" s="24">
        <v>15109122000</v>
      </c>
      <c r="L11" s="25">
        <v>27</v>
      </c>
      <c r="M11" s="24"/>
      <c r="N11" s="24"/>
      <c r="O11" s="24"/>
      <c r="P11" s="24"/>
      <c r="Q11" s="24"/>
      <c r="R11" s="25">
        <v>27</v>
      </c>
      <c r="S11" s="24"/>
      <c r="T11" s="24"/>
      <c r="U11" s="24"/>
      <c r="V11" s="24"/>
      <c r="W11" s="24"/>
      <c r="X11" s="24"/>
      <c r="Y11" s="24"/>
      <c r="Z11" s="24"/>
      <c r="AA11" s="24" t="s">
        <v>135</v>
      </c>
      <c r="AB11" s="24" t="s">
        <v>116</v>
      </c>
      <c r="AC11" s="24" t="s">
        <v>116</v>
      </c>
      <c r="AD11" s="24" t="s">
        <v>116</v>
      </c>
      <c r="AE11" s="24" t="s">
        <v>136</v>
      </c>
      <c r="AF11" s="24" t="s">
        <v>136</v>
      </c>
      <c r="AG11" s="24">
        <v>274</v>
      </c>
      <c r="AH11" s="24">
        <v>548</v>
      </c>
      <c r="AI11" s="24">
        <v>274</v>
      </c>
      <c r="AJ11" s="24">
        <v>548</v>
      </c>
      <c r="AK11" s="24" t="s">
        <v>146</v>
      </c>
      <c r="AL11" s="24" t="s">
        <v>147</v>
      </c>
      <c r="AM11" s="24"/>
    </row>
    <row r="12" s="8" customFormat="1" ht="38" customHeight="1" spans="1:39">
      <c r="A12" s="23" t="s">
        <v>1204</v>
      </c>
      <c r="B12" s="24" t="s">
        <v>1205</v>
      </c>
      <c r="C12" s="24">
        <v>10200110006</v>
      </c>
      <c r="D12" s="24" t="s">
        <v>1206</v>
      </c>
      <c r="E12" s="24" t="s">
        <v>1212</v>
      </c>
      <c r="F12" s="24" t="s">
        <v>157</v>
      </c>
      <c r="G12" s="24" t="s">
        <v>157</v>
      </c>
      <c r="H12" s="24">
        <v>2020</v>
      </c>
      <c r="I12" s="24" t="s">
        <v>144</v>
      </c>
      <c r="J12" s="24" t="s">
        <v>145</v>
      </c>
      <c r="K12" s="24">
        <v>15109122000</v>
      </c>
      <c r="L12" s="25">
        <v>87.16</v>
      </c>
      <c r="M12" s="24"/>
      <c r="N12" s="24"/>
      <c r="O12" s="24"/>
      <c r="P12" s="24"/>
      <c r="Q12" s="24"/>
      <c r="R12" s="25">
        <v>87.16</v>
      </c>
      <c r="S12" s="24"/>
      <c r="T12" s="24"/>
      <c r="U12" s="24"/>
      <c r="V12" s="24"/>
      <c r="W12" s="24"/>
      <c r="X12" s="24"/>
      <c r="Y12" s="24"/>
      <c r="Z12" s="24"/>
      <c r="AA12" s="24" t="s">
        <v>135</v>
      </c>
      <c r="AB12" s="24" t="s">
        <v>116</v>
      </c>
      <c r="AC12" s="24" t="s">
        <v>116</v>
      </c>
      <c r="AD12" s="24" t="s">
        <v>116</v>
      </c>
      <c r="AE12" s="24" t="s">
        <v>136</v>
      </c>
      <c r="AF12" s="24" t="s">
        <v>136</v>
      </c>
      <c r="AG12" s="24">
        <v>477</v>
      </c>
      <c r="AH12" s="24">
        <v>1022</v>
      </c>
      <c r="AI12" s="24">
        <v>477</v>
      </c>
      <c r="AJ12" s="24">
        <v>1022</v>
      </c>
      <c r="AK12" s="24" t="s">
        <v>146</v>
      </c>
      <c r="AL12" s="24" t="s">
        <v>147</v>
      </c>
      <c r="AM12" s="24"/>
    </row>
    <row r="13" s="9" customFormat="1" ht="89" customHeight="1" spans="1:39">
      <c r="A13" s="18" t="s">
        <v>139</v>
      </c>
      <c r="B13" s="17" t="s">
        <v>140</v>
      </c>
      <c r="C13" s="24">
        <v>10200110007</v>
      </c>
      <c r="D13" s="24" t="s">
        <v>240</v>
      </c>
      <c r="E13" s="24" t="s">
        <v>344</v>
      </c>
      <c r="F13" s="24" t="s">
        <v>345</v>
      </c>
      <c r="G13" s="25" t="s">
        <v>346</v>
      </c>
      <c r="H13" s="24">
        <v>2020</v>
      </c>
      <c r="I13" s="24" t="s">
        <v>144</v>
      </c>
      <c r="J13" s="24" t="s">
        <v>145</v>
      </c>
      <c r="K13" s="24">
        <v>15109122000</v>
      </c>
      <c r="L13" s="25">
        <v>70</v>
      </c>
      <c r="M13" s="25"/>
      <c r="N13" s="25"/>
      <c r="O13" s="24"/>
      <c r="P13" s="24"/>
      <c r="Q13" s="24"/>
      <c r="R13" s="25">
        <v>70</v>
      </c>
      <c r="S13" s="24"/>
      <c r="T13" s="24"/>
      <c r="U13" s="24"/>
      <c r="V13" s="24"/>
      <c r="W13" s="24"/>
      <c r="X13" s="24"/>
      <c r="Y13" s="24"/>
      <c r="Z13" s="24"/>
      <c r="AA13" s="24" t="s">
        <v>135</v>
      </c>
      <c r="AB13" s="24" t="s">
        <v>116</v>
      </c>
      <c r="AC13" s="24" t="s">
        <v>136</v>
      </c>
      <c r="AD13" s="24" t="s">
        <v>116</v>
      </c>
      <c r="AE13" s="24" t="s">
        <v>116</v>
      </c>
      <c r="AF13" s="24" t="s">
        <v>136</v>
      </c>
      <c r="AG13" s="25">
        <v>6710</v>
      </c>
      <c r="AH13" s="24">
        <v>14668</v>
      </c>
      <c r="AI13" s="24">
        <v>6710</v>
      </c>
      <c r="AJ13" s="24">
        <v>14668</v>
      </c>
      <c r="AK13" s="24" t="s">
        <v>172</v>
      </c>
      <c r="AL13" s="24" t="s">
        <v>173</v>
      </c>
      <c r="AM13" s="24"/>
    </row>
    <row r="14" s="8" customFormat="1" ht="122" customHeight="1" spans="1:39">
      <c r="A14" s="18" t="s">
        <v>139</v>
      </c>
      <c r="B14" s="17" t="s">
        <v>140</v>
      </c>
      <c r="C14" s="24">
        <v>10200110008</v>
      </c>
      <c r="D14" s="24" t="s">
        <v>240</v>
      </c>
      <c r="E14" s="24" t="s">
        <v>1213</v>
      </c>
      <c r="F14" s="24" t="s">
        <v>153</v>
      </c>
      <c r="G14" s="24" t="s">
        <v>394</v>
      </c>
      <c r="H14" s="24">
        <v>2020</v>
      </c>
      <c r="I14" s="24" t="s">
        <v>144</v>
      </c>
      <c r="J14" s="24" t="s">
        <v>395</v>
      </c>
      <c r="K14" s="24">
        <v>15091881866</v>
      </c>
      <c r="L14" s="25">
        <v>30</v>
      </c>
      <c r="M14" s="25"/>
      <c r="N14" s="25"/>
      <c r="O14" s="24"/>
      <c r="P14" s="24"/>
      <c r="Q14" s="24"/>
      <c r="R14" s="25">
        <v>30</v>
      </c>
      <c r="S14" s="24"/>
      <c r="T14" s="24"/>
      <c r="U14" s="24"/>
      <c r="V14" s="24"/>
      <c r="W14" s="24"/>
      <c r="X14" s="24"/>
      <c r="Y14" s="24"/>
      <c r="Z14" s="24"/>
      <c r="AA14" s="24" t="s">
        <v>135</v>
      </c>
      <c r="AB14" s="24" t="s">
        <v>116</v>
      </c>
      <c r="AC14" s="24" t="s">
        <v>116</v>
      </c>
      <c r="AD14" s="24" t="s">
        <v>116</v>
      </c>
      <c r="AE14" s="24" t="s">
        <v>116</v>
      </c>
      <c r="AF14" s="24" t="s">
        <v>136</v>
      </c>
      <c r="AG14" s="24">
        <v>110</v>
      </c>
      <c r="AH14" s="24">
        <v>242</v>
      </c>
      <c r="AI14" s="24">
        <v>110</v>
      </c>
      <c r="AJ14" s="24">
        <v>242</v>
      </c>
      <c r="AK14" s="24" t="s">
        <v>172</v>
      </c>
      <c r="AL14" s="24" t="s">
        <v>173</v>
      </c>
      <c r="AM14" s="24"/>
    </row>
    <row r="15" s="8" customFormat="1" ht="59" customHeight="1" spans="1:39">
      <c r="A15" s="18" t="s">
        <v>139</v>
      </c>
      <c r="B15" s="17" t="s">
        <v>140</v>
      </c>
      <c r="C15" s="24">
        <v>10200110009</v>
      </c>
      <c r="D15" s="24" t="s">
        <v>240</v>
      </c>
      <c r="E15" s="26" t="s">
        <v>1214</v>
      </c>
      <c r="F15" s="24" t="s">
        <v>153</v>
      </c>
      <c r="G15" s="24" t="s">
        <v>1078</v>
      </c>
      <c r="H15" s="24">
        <v>2020</v>
      </c>
      <c r="I15" s="24" t="s">
        <v>144</v>
      </c>
      <c r="J15" s="24" t="s">
        <v>1215</v>
      </c>
      <c r="K15" s="24">
        <v>15929702698</v>
      </c>
      <c r="L15" s="25">
        <v>4</v>
      </c>
      <c r="M15" s="25"/>
      <c r="N15" s="25"/>
      <c r="O15" s="24"/>
      <c r="P15" s="24"/>
      <c r="Q15" s="24"/>
      <c r="R15" s="25">
        <v>4</v>
      </c>
      <c r="S15" s="24"/>
      <c r="T15" s="24"/>
      <c r="U15" s="24"/>
      <c r="V15" s="24"/>
      <c r="W15" s="24"/>
      <c r="X15" s="24"/>
      <c r="Y15" s="24"/>
      <c r="Z15" s="24"/>
      <c r="AA15" s="24" t="s">
        <v>135</v>
      </c>
      <c r="AB15" s="24" t="s">
        <v>116</v>
      </c>
      <c r="AC15" s="24" t="s">
        <v>116</v>
      </c>
      <c r="AD15" s="24" t="s">
        <v>116</v>
      </c>
      <c r="AE15" s="24" t="s">
        <v>116</v>
      </c>
      <c r="AF15" s="24" t="s">
        <v>136</v>
      </c>
      <c r="AG15" s="24">
        <v>55</v>
      </c>
      <c r="AH15" s="24">
        <v>99</v>
      </c>
      <c r="AI15" s="24">
        <v>55</v>
      </c>
      <c r="AJ15" s="24">
        <v>99</v>
      </c>
      <c r="AK15" s="24" t="s">
        <v>172</v>
      </c>
      <c r="AL15" s="24" t="s">
        <v>173</v>
      </c>
      <c r="AM15" s="24"/>
    </row>
    <row r="16" s="8" customFormat="1" ht="59" customHeight="1" spans="1:39">
      <c r="A16" s="18" t="s">
        <v>139</v>
      </c>
      <c r="B16" s="17" t="s">
        <v>140</v>
      </c>
      <c r="C16" s="24">
        <v>10200110010</v>
      </c>
      <c r="D16" s="24" t="s">
        <v>240</v>
      </c>
      <c r="E16" s="24" t="s">
        <v>1216</v>
      </c>
      <c r="F16" s="24" t="s">
        <v>153</v>
      </c>
      <c r="G16" s="24" t="s">
        <v>214</v>
      </c>
      <c r="H16" s="24">
        <v>2020</v>
      </c>
      <c r="I16" s="24" t="s">
        <v>144</v>
      </c>
      <c r="J16" s="24" t="s">
        <v>215</v>
      </c>
      <c r="K16" s="24">
        <v>18291209481</v>
      </c>
      <c r="L16" s="25">
        <v>14</v>
      </c>
      <c r="M16" s="25"/>
      <c r="N16" s="25"/>
      <c r="O16" s="24"/>
      <c r="P16" s="24"/>
      <c r="Q16" s="24"/>
      <c r="R16" s="25">
        <v>14</v>
      </c>
      <c r="S16" s="24"/>
      <c r="T16" s="24"/>
      <c r="U16" s="24"/>
      <c r="V16" s="24"/>
      <c r="W16" s="24"/>
      <c r="X16" s="24"/>
      <c r="Y16" s="24"/>
      <c r="Z16" s="24"/>
      <c r="AA16" s="24" t="s">
        <v>135</v>
      </c>
      <c r="AB16" s="24" t="s">
        <v>116</v>
      </c>
      <c r="AC16" s="24" t="s">
        <v>116</v>
      </c>
      <c r="AD16" s="24" t="s">
        <v>116</v>
      </c>
      <c r="AE16" s="24" t="s">
        <v>116</v>
      </c>
      <c r="AF16" s="24" t="s">
        <v>136</v>
      </c>
      <c r="AG16" s="24">
        <v>48</v>
      </c>
      <c r="AH16" s="24">
        <v>103</v>
      </c>
      <c r="AI16" s="24">
        <v>48</v>
      </c>
      <c r="AJ16" s="24">
        <v>103</v>
      </c>
      <c r="AK16" s="24" t="s">
        <v>172</v>
      </c>
      <c r="AL16" s="24" t="s">
        <v>173</v>
      </c>
      <c r="AM16" s="24"/>
    </row>
    <row r="17" s="8" customFormat="1" ht="59" customHeight="1" spans="1:39">
      <c r="A17" s="18" t="s">
        <v>139</v>
      </c>
      <c r="B17" s="17" t="s">
        <v>140</v>
      </c>
      <c r="C17" s="24">
        <v>10200110011</v>
      </c>
      <c r="D17" s="24" t="s">
        <v>240</v>
      </c>
      <c r="E17" s="24" t="s">
        <v>1217</v>
      </c>
      <c r="F17" s="24" t="s">
        <v>153</v>
      </c>
      <c r="G17" s="24" t="s">
        <v>211</v>
      </c>
      <c r="H17" s="24">
        <v>2020</v>
      </c>
      <c r="I17" s="24" t="s">
        <v>144</v>
      </c>
      <c r="J17" s="24" t="s">
        <v>212</v>
      </c>
      <c r="K17" s="24">
        <v>13992285274</v>
      </c>
      <c r="L17" s="25">
        <v>6</v>
      </c>
      <c r="M17" s="25"/>
      <c r="N17" s="25"/>
      <c r="O17" s="24"/>
      <c r="P17" s="24"/>
      <c r="Q17" s="24"/>
      <c r="R17" s="25">
        <v>6</v>
      </c>
      <c r="S17" s="24"/>
      <c r="T17" s="24"/>
      <c r="U17" s="24"/>
      <c r="V17" s="24"/>
      <c r="W17" s="24"/>
      <c r="X17" s="24"/>
      <c r="Y17" s="24"/>
      <c r="Z17" s="24"/>
      <c r="AA17" s="24" t="s">
        <v>135</v>
      </c>
      <c r="AB17" s="24" t="s">
        <v>116</v>
      </c>
      <c r="AC17" s="24" t="s">
        <v>116</v>
      </c>
      <c r="AD17" s="24" t="s">
        <v>116</v>
      </c>
      <c r="AE17" s="24" t="s">
        <v>116</v>
      </c>
      <c r="AF17" s="24" t="s">
        <v>136</v>
      </c>
      <c r="AG17" s="24">
        <v>64</v>
      </c>
      <c r="AH17" s="24">
        <v>120</v>
      </c>
      <c r="AI17" s="24">
        <v>64</v>
      </c>
      <c r="AJ17" s="24">
        <v>120</v>
      </c>
      <c r="AK17" s="24" t="s">
        <v>172</v>
      </c>
      <c r="AL17" s="24" t="s">
        <v>173</v>
      </c>
      <c r="AM17" s="24"/>
    </row>
    <row r="18" s="8" customFormat="1" ht="59" customHeight="1" spans="1:39">
      <c r="A18" s="18" t="s">
        <v>139</v>
      </c>
      <c r="B18" s="17" t="s">
        <v>140</v>
      </c>
      <c r="C18" s="24">
        <v>10200110012</v>
      </c>
      <c r="D18" s="24" t="s">
        <v>240</v>
      </c>
      <c r="E18" s="24" t="s">
        <v>1218</v>
      </c>
      <c r="F18" s="24" t="s">
        <v>153</v>
      </c>
      <c r="G18" s="24" t="s">
        <v>354</v>
      </c>
      <c r="H18" s="24">
        <v>2020</v>
      </c>
      <c r="I18" s="24" t="s">
        <v>144</v>
      </c>
      <c r="J18" s="24" t="s">
        <v>1219</v>
      </c>
      <c r="K18" s="24">
        <v>13509125357</v>
      </c>
      <c r="L18" s="25">
        <v>160</v>
      </c>
      <c r="M18" s="25"/>
      <c r="N18" s="25"/>
      <c r="O18" s="24"/>
      <c r="P18" s="24"/>
      <c r="Q18" s="24"/>
      <c r="R18" s="25">
        <v>160</v>
      </c>
      <c r="S18" s="24"/>
      <c r="T18" s="24"/>
      <c r="U18" s="24"/>
      <c r="V18" s="24"/>
      <c r="W18" s="24"/>
      <c r="X18" s="24"/>
      <c r="Y18" s="24"/>
      <c r="Z18" s="24"/>
      <c r="AA18" s="24" t="s">
        <v>135</v>
      </c>
      <c r="AB18" s="24" t="s">
        <v>116</v>
      </c>
      <c r="AC18" s="24" t="s">
        <v>116</v>
      </c>
      <c r="AD18" s="24" t="s">
        <v>116</v>
      </c>
      <c r="AE18" s="24" t="s">
        <v>136</v>
      </c>
      <c r="AF18" s="24" t="s">
        <v>136</v>
      </c>
      <c r="AG18" s="24">
        <v>228</v>
      </c>
      <c r="AH18" s="24">
        <v>553</v>
      </c>
      <c r="AI18" s="24">
        <v>228</v>
      </c>
      <c r="AJ18" s="24">
        <v>553</v>
      </c>
      <c r="AK18" s="24" t="s">
        <v>172</v>
      </c>
      <c r="AL18" s="24" t="s">
        <v>173</v>
      </c>
      <c r="AM18" s="24"/>
    </row>
    <row r="19" s="10" customFormat="1" ht="59" customHeight="1" spans="1:39">
      <c r="A19" s="18" t="s">
        <v>139</v>
      </c>
      <c r="B19" s="17" t="s">
        <v>140</v>
      </c>
      <c r="C19" s="24">
        <v>10200110013</v>
      </c>
      <c r="D19" s="24" t="s">
        <v>240</v>
      </c>
      <c r="E19" s="24" t="s">
        <v>1220</v>
      </c>
      <c r="F19" s="24" t="s">
        <v>153</v>
      </c>
      <c r="G19" s="27" t="s">
        <v>354</v>
      </c>
      <c r="H19" s="24">
        <v>2020</v>
      </c>
      <c r="I19" s="24" t="s">
        <v>144</v>
      </c>
      <c r="J19" s="24" t="s">
        <v>1219</v>
      </c>
      <c r="K19" s="24">
        <v>13509125357</v>
      </c>
      <c r="L19" s="24">
        <v>48</v>
      </c>
      <c r="M19" s="24"/>
      <c r="N19" s="24"/>
      <c r="O19" s="24"/>
      <c r="P19" s="24"/>
      <c r="Q19" s="24"/>
      <c r="R19" s="24">
        <v>48</v>
      </c>
      <c r="S19" s="24"/>
      <c r="T19" s="24"/>
      <c r="U19" s="24"/>
      <c r="V19" s="24"/>
      <c r="W19" s="24"/>
      <c r="X19" s="24"/>
      <c r="Y19" s="24"/>
      <c r="Z19" s="24"/>
      <c r="AA19" s="24" t="s">
        <v>135</v>
      </c>
      <c r="AB19" s="24" t="s">
        <v>116</v>
      </c>
      <c r="AC19" s="24" t="s">
        <v>116</v>
      </c>
      <c r="AD19" s="24" t="s">
        <v>116</v>
      </c>
      <c r="AE19" s="24" t="s">
        <v>136</v>
      </c>
      <c r="AF19" s="24" t="s">
        <v>136</v>
      </c>
      <c r="AG19" s="24">
        <v>86</v>
      </c>
      <c r="AH19" s="24">
        <v>199</v>
      </c>
      <c r="AI19" s="24">
        <v>86</v>
      </c>
      <c r="AJ19" s="24">
        <v>199</v>
      </c>
      <c r="AK19" s="24" t="s">
        <v>172</v>
      </c>
      <c r="AL19" s="24" t="s">
        <v>173</v>
      </c>
      <c r="AM19" s="24"/>
    </row>
    <row r="20" s="8" customFormat="1" ht="59" customHeight="1" spans="1:39">
      <c r="A20" s="18" t="s">
        <v>139</v>
      </c>
      <c r="B20" s="17" t="s">
        <v>140</v>
      </c>
      <c r="C20" s="24">
        <v>10200110014</v>
      </c>
      <c r="D20" s="24" t="s">
        <v>240</v>
      </c>
      <c r="E20" s="24" t="s">
        <v>1221</v>
      </c>
      <c r="F20" s="24" t="s">
        <v>153</v>
      </c>
      <c r="G20" s="24" t="s">
        <v>214</v>
      </c>
      <c r="H20" s="24">
        <v>2020</v>
      </c>
      <c r="I20" s="24" t="s">
        <v>144</v>
      </c>
      <c r="J20" s="24" t="s">
        <v>215</v>
      </c>
      <c r="K20" s="24">
        <v>18291209481</v>
      </c>
      <c r="L20" s="25">
        <v>85</v>
      </c>
      <c r="M20" s="25"/>
      <c r="N20" s="25"/>
      <c r="O20" s="24"/>
      <c r="P20" s="24"/>
      <c r="Q20" s="24"/>
      <c r="R20" s="25">
        <v>85</v>
      </c>
      <c r="S20" s="24"/>
      <c r="T20" s="24"/>
      <c r="U20" s="24"/>
      <c r="V20" s="24"/>
      <c r="W20" s="24"/>
      <c r="X20" s="24"/>
      <c r="Y20" s="24"/>
      <c r="Z20" s="24"/>
      <c r="AA20" s="24" t="s">
        <v>135</v>
      </c>
      <c r="AB20" s="24" t="s">
        <v>116</v>
      </c>
      <c r="AC20" s="24" t="s">
        <v>116</v>
      </c>
      <c r="AD20" s="24" t="s">
        <v>116</v>
      </c>
      <c r="AE20" s="24" t="s">
        <v>136</v>
      </c>
      <c r="AF20" s="24" t="s">
        <v>136</v>
      </c>
      <c r="AG20" s="24">
        <v>228</v>
      </c>
      <c r="AH20" s="24">
        <v>553</v>
      </c>
      <c r="AI20" s="24">
        <v>228</v>
      </c>
      <c r="AJ20" s="24">
        <v>553</v>
      </c>
      <c r="AK20" s="24" t="s">
        <v>172</v>
      </c>
      <c r="AL20" s="24" t="s">
        <v>173</v>
      </c>
      <c r="AM20" s="24"/>
    </row>
    <row r="21" s="8" customFormat="1" ht="59" customHeight="1" spans="1:39">
      <c r="A21" s="18" t="s">
        <v>139</v>
      </c>
      <c r="B21" s="17" t="s">
        <v>140</v>
      </c>
      <c r="C21" s="24">
        <v>10200110015</v>
      </c>
      <c r="D21" s="24" t="s">
        <v>240</v>
      </c>
      <c r="E21" s="28" t="s">
        <v>1222</v>
      </c>
      <c r="F21" s="24" t="s">
        <v>153</v>
      </c>
      <c r="G21" s="24" t="s">
        <v>1223</v>
      </c>
      <c r="H21" s="24">
        <v>2020</v>
      </c>
      <c r="I21" s="24" t="s">
        <v>144</v>
      </c>
      <c r="J21" s="24" t="s">
        <v>250</v>
      </c>
      <c r="K21" s="24">
        <v>13992264348</v>
      </c>
      <c r="L21" s="25">
        <v>0.7</v>
      </c>
      <c r="M21" s="25"/>
      <c r="N21" s="25"/>
      <c r="O21" s="24"/>
      <c r="P21" s="24"/>
      <c r="Q21" s="24"/>
      <c r="R21" s="25">
        <v>0.7</v>
      </c>
      <c r="S21" s="24"/>
      <c r="T21" s="24"/>
      <c r="U21" s="24"/>
      <c r="V21" s="24"/>
      <c r="W21" s="24"/>
      <c r="X21" s="24"/>
      <c r="Y21" s="24"/>
      <c r="Z21" s="24"/>
      <c r="AA21" s="24" t="s">
        <v>135</v>
      </c>
      <c r="AB21" s="24" t="s">
        <v>116</v>
      </c>
      <c r="AC21" s="24" t="s">
        <v>116</v>
      </c>
      <c r="AD21" s="24" t="s">
        <v>116</v>
      </c>
      <c r="AE21" s="24" t="s">
        <v>136</v>
      </c>
      <c r="AF21" s="24" t="s">
        <v>136</v>
      </c>
      <c r="AG21" s="24">
        <v>304</v>
      </c>
      <c r="AH21" s="24">
        <v>837</v>
      </c>
      <c r="AI21" s="24">
        <v>304</v>
      </c>
      <c r="AJ21" s="24">
        <v>837</v>
      </c>
      <c r="AK21" s="24" t="s">
        <v>172</v>
      </c>
      <c r="AL21" s="24" t="s">
        <v>173</v>
      </c>
      <c r="AM21" s="24"/>
    </row>
    <row r="22" s="8" customFormat="1" ht="59" customHeight="1" spans="1:39">
      <c r="A22" s="18" t="s">
        <v>139</v>
      </c>
      <c r="B22" s="17" t="s">
        <v>140</v>
      </c>
      <c r="C22" s="24">
        <v>10200110016</v>
      </c>
      <c r="D22" s="24" t="s">
        <v>240</v>
      </c>
      <c r="E22" s="24" t="s">
        <v>1217</v>
      </c>
      <c r="F22" s="24" t="s">
        <v>153</v>
      </c>
      <c r="G22" s="24" t="s">
        <v>258</v>
      </c>
      <c r="H22" s="24">
        <v>2020</v>
      </c>
      <c r="I22" s="24" t="s">
        <v>144</v>
      </c>
      <c r="J22" s="24" t="s">
        <v>259</v>
      </c>
      <c r="K22" s="24">
        <v>13992254435</v>
      </c>
      <c r="L22" s="25">
        <v>6</v>
      </c>
      <c r="M22" s="25"/>
      <c r="N22" s="25"/>
      <c r="O22" s="24"/>
      <c r="P22" s="24"/>
      <c r="Q22" s="24"/>
      <c r="R22" s="25">
        <v>6</v>
      </c>
      <c r="S22" s="24"/>
      <c r="T22" s="24"/>
      <c r="U22" s="24"/>
      <c r="V22" s="24"/>
      <c r="W22" s="24"/>
      <c r="X22" s="24"/>
      <c r="Y22" s="24"/>
      <c r="Z22" s="24"/>
      <c r="AA22" s="24" t="s">
        <v>135</v>
      </c>
      <c r="AB22" s="24" t="s">
        <v>116</v>
      </c>
      <c r="AC22" s="24" t="s">
        <v>116</v>
      </c>
      <c r="AD22" s="24" t="s">
        <v>116</v>
      </c>
      <c r="AE22" s="24" t="s">
        <v>136</v>
      </c>
      <c r="AF22" s="24" t="s">
        <v>136</v>
      </c>
      <c r="AG22" s="24">
        <v>447</v>
      </c>
      <c r="AH22" s="24">
        <v>1312</v>
      </c>
      <c r="AI22" s="24">
        <v>447</v>
      </c>
      <c r="AJ22" s="24">
        <v>1312</v>
      </c>
      <c r="AK22" s="24" t="s">
        <v>172</v>
      </c>
      <c r="AL22" s="24" t="s">
        <v>173</v>
      </c>
      <c r="AM22" s="24"/>
    </row>
    <row r="23" s="8" customFormat="1" ht="59" customHeight="1" spans="1:39">
      <c r="A23" s="18" t="s">
        <v>139</v>
      </c>
      <c r="B23" s="17" t="s">
        <v>140</v>
      </c>
      <c r="C23" s="24">
        <v>10200110017</v>
      </c>
      <c r="D23" s="24" t="s">
        <v>240</v>
      </c>
      <c r="E23" s="29" t="s">
        <v>1224</v>
      </c>
      <c r="F23" s="24" t="s">
        <v>153</v>
      </c>
      <c r="G23" s="29" t="s">
        <v>258</v>
      </c>
      <c r="H23" s="24">
        <v>2020</v>
      </c>
      <c r="I23" s="24" t="s">
        <v>144</v>
      </c>
      <c r="J23" s="24" t="s">
        <v>259</v>
      </c>
      <c r="K23" s="24">
        <v>13992254435</v>
      </c>
      <c r="L23" s="25">
        <v>24</v>
      </c>
      <c r="M23" s="25"/>
      <c r="N23" s="25"/>
      <c r="O23" s="24"/>
      <c r="P23" s="24"/>
      <c r="Q23" s="24"/>
      <c r="R23" s="25">
        <v>24</v>
      </c>
      <c r="S23" s="24"/>
      <c r="T23" s="24"/>
      <c r="U23" s="24"/>
      <c r="V23" s="24"/>
      <c r="W23" s="24"/>
      <c r="X23" s="24"/>
      <c r="Y23" s="24"/>
      <c r="Z23" s="24"/>
      <c r="AA23" s="24" t="s">
        <v>135</v>
      </c>
      <c r="AB23" s="24" t="s">
        <v>116</v>
      </c>
      <c r="AC23" s="24" t="s">
        <v>116</v>
      </c>
      <c r="AD23" s="24" t="s">
        <v>116</v>
      </c>
      <c r="AE23" s="24" t="s">
        <v>136</v>
      </c>
      <c r="AF23" s="24" t="s">
        <v>136</v>
      </c>
      <c r="AG23" s="24">
        <v>112</v>
      </c>
      <c r="AH23" s="24">
        <v>245</v>
      </c>
      <c r="AI23" s="24">
        <v>112</v>
      </c>
      <c r="AJ23" s="24">
        <v>245</v>
      </c>
      <c r="AK23" s="24" t="s">
        <v>172</v>
      </c>
      <c r="AL23" s="24" t="s">
        <v>173</v>
      </c>
      <c r="AM23" s="24"/>
    </row>
    <row r="24" s="8" customFormat="1" ht="59" customHeight="1" spans="1:39">
      <c r="A24" s="18" t="s">
        <v>139</v>
      </c>
      <c r="B24" s="17" t="s">
        <v>140</v>
      </c>
      <c r="C24" s="24">
        <v>10200110018</v>
      </c>
      <c r="D24" s="24" t="s">
        <v>240</v>
      </c>
      <c r="E24" s="24" t="s">
        <v>1225</v>
      </c>
      <c r="F24" s="24" t="s">
        <v>153</v>
      </c>
      <c r="G24" s="27" t="s">
        <v>261</v>
      </c>
      <c r="H24" s="24">
        <v>2020</v>
      </c>
      <c r="I24" s="24" t="s">
        <v>144</v>
      </c>
      <c r="J24" s="27" t="s">
        <v>262</v>
      </c>
      <c r="K24" s="27">
        <v>13325419692</v>
      </c>
      <c r="L24" s="24">
        <v>3.06</v>
      </c>
      <c r="M24" s="24"/>
      <c r="N24" s="24"/>
      <c r="O24" s="24"/>
      <c r="P24" s="24"/>
      <c r="Q24" s="24"/>
      <c r="R24" s="24">
        <v>3.06</v>
      </c>
      <c r="S24" s="24"/>
      <c r="T24" s="24"/>
      <c r="U24" s="24"/>
      <c r="V24" s="24"/>
      <c r="W24" s="24"/>
      <c r="X24" s="24"/>
      <c r="Y24" s="24"/>
      <c r="Z24" s="24"/>
      <c r="AA24" s="24" t="s">
        <v>135</v>
      </c>
      <c r="AB24" s="24" t="s">
        <v>116</v>
      </c>
      <c r="AC24" s="24" t="s">
        <v>116</v>
      </c>
      <c r="AD24" s="24" t="s">
        <v>116</v>
      </c>
      <c r="AE24" s="24" t="s">
        <v>136</v>
      </c>
      <c r="AF24" s="24" t="s">
        <v>136</v>
      </c>
      <c r="AG24" s="24">
        <v>447</v>
      </c>
      <c r="AH24" s="24">
        <v>1312</v>
      </c>
      <c r="AI24" s="24">
        <v>447</v>
      </c>
      <c r="AJ24" s="24">
        <v>1312</v>
      </c>
      <c r="AK24" s="24" t="s">
        <v>172</v>
      </c>
      <c r="AL24" s="24" t="s">
        <v>173</v>
      </c>
      <c r="AM24" s="24"/>
    </row>
    <row r="25" s="8" customFormat="1" ht="78" customHeight="1" spans="1:39">
      <c r="A25" s="18" t="s">
        <v>139</v>
      </c>
      <c r="B25" s="17" t="s">
        <v>140</v>
      </c>
      <c r="C25" s="24">
        <v>10200110019</v>
      </c>
      <c r="D25" s="24" t="s">
        <v>240</v>
      </c>
      <c r="E25" s="24" t="s">
        <v>1226</v>
      </c>
      <c r="F25" s="24" t="s">
        <v>153</v>
      </c>
      <c r="G25" s="27" t="s">
        <v>214</v>
      </c>
      <c r="H25" s="24" t="s">
        <v>1227</v>
      </c>
      <c r="I25" s="24" t="s">
        <v>144</v>
      </c>
      <c r="J25" s="24" t="s">
        <v>215</v>
      </c>
      <c r="K25" s="24">
        <v>18291209481</v>
      </c>
      <c r="L25" s="24">
        <v>15.4</v>
      </c>
      <c r="M25" s="24"/>
      <c r="N25" s="24"/>
      <c r="O25" s="24"/>
      <c r="P25" s="24"/>
      <c r="Q25" s="24"/>
      <c r="R25" s="24">
        <v>15.4</v>
      </c>
      <c r="S25" s="24"/>
      <c r="T25" s="24"/>
      <c r="U25" s="24"/>
      <c r="V25" s="24"/>
      <c r="W25" s="24"/>
      <c r="X25" s="24"/>
      <c r="Y25" s="24"/>
      <c r="Z25" s="24"/>
      <c r="AA25" s="24" t="s">
        <v>135</v>
      </c>
      <c r="AB25" s="24" t="s">
        <v>116</v>
      </c>
      <c r="AC25" s="24" t="s">
        <v>116</v>
      </c>
      <c r="AD25" s="24" t="s">
        <v>116</v>
      </c>
      <c r="AE25" s="24" t="s">
        <v>136</v>
      </c>
      <c r="AF25" s="24" t="s">
        <v>136</v>
      </c>
      <c r="AG25" s="24">
        <v>481</v>
      </c>
      <c r="AH25" s="24">
        <v>1400</v>
      </c>
      <c r="AI25" s="24">
        <v>481</v>
      </c>
      <c r="AJ25" s="24">
        <v>1400</v>
      </c>
      <c r="AK25" s="24" t="s">
        <v>172</v>
      </c>
      <c r="AL25" s="24" t="s">
        <v>173</v>
      </c>
      <c r="AM25" s="24"/>
    </row>
    <row r="26" s="8" customFormat="1" ht="72" customHeight="1" spans="1:39">
      <c r="A26" s="18" t="s">
        <v>139</v>
      </c>
      <c r="B26" s="17" t="s">
        <v>140</v>
      </c>
      <c r="C26" s="24">
        <v>10200110020</v>
      </c>
      <c r="D26" s="24" t="s">
        <v>240</v>
      </c>
      <c r="E26" s="24" t="s">
        <v>1228</v>
      </c>
      <c r="F26" s="24" t="s">
        <v>153</v>
      </c>
      <c r="G26" s="27" t="s">
        <v>211</v>
      </c>
      <c r="H26" s="24" t="s">
        <v>1227</v>
      </c>
      <c r="I26" s="24" t="s">
        <v>144</v>
      </c>
      <c r="J26" s="24" t="s">
        <v>212</v>
      </c>
      <c r="K26" s="24">
        <v>13992285274</v>
      </c>
      <c r="L26" s="24">
        <v>30.9</v>
      </c>
      <c r="M26" s="24"/>
      <c r="N26" s="24"/>
      <c r="O26" s="24"/>
      <c r="P26" s="24"/>
      <c r="Q26" s="24"/>
      <c r="R26" s="24">
        <v>30.9</v>
      </c>
      <c r="S26" s="24"/>
      <c r="T26" s="24"/>
      <c r="U26" s="24"/>
      <c r="V26" s="24"/>
      <c r="W26" s="24"/>
      <c r="X26" s="24"/>
      <c r="Y26" s="24"/>
      <c r="Z26" s="24"/>
      <c r="AA26" s="24" t="s">
        <v>135</v>
      </c>
      <c r="AB26" s="24" t="s">
        <v>116</v>
      </c>
      <c r="AC26" s="24" t="s">
        <v>116</v>
      </c>
      <c r="AD26" s="24" t="s">
        <v>116</v>
      </c>
      <c r="AE26" s="24" t="s">
        <v>136</v>
      </c>
      <c r="AF26" s="24" t="s">
        <v>136</v>
      </c>
      <c r="AG26" s="24">
        <v>64</v>
      </c>
      <c r="AH26" s="24">
        <v>120</v>
      </c>
      <c r="AI26" s="24">
        <v>64</v>
      </c>
      <c r="AJ26" s="24">
        <v>120</v>
      </c>
      <c r="AK26" s="24" t="s">
        <v>172</v>
      </c>
      <c r="AL26" s="24" t="s">
        <v>173</v>
      </c>
      <c r="AM26" s="24"/>
    </row>
    <row r="27" s="8" customFormat="1" ht="56" customHeight="1" spans="1:39">
      <c r="A27" s="18" t="s">
        <v>139</v>
      </c>
      <c r="B27" s="17" t="s">
        <v>140</v>
      </c>
      <c r="C27" s="24">
        <v>10200110021</v>
      </c>
      <c r="D27" s="24" t="s">
        <v>240</v>
      </c>
      <c r="E27" s="24" t="s">
        <v>1229</v>
      </c>
      <c r="F27" s="24" t="s">
        <v>151</v>
      </c>
      <c r="G27" s="24" t="s">
        <v>220</v>
      </c>
      <c r="H27" s="24">
        <v>2020</v>
      </c>
      <c r="I27" s="24" t="s">
        <v>144</v>
      </c>
      <c r="J27" s="24" t="s">
        <v>221</v>
      </c>
      <c r="K27" s="27">
        <v>13310991953</v>
      </c>
      <c r="L27" s="25">
        <v>24</v>
      </c>
      <c r="M27" s="25"/>
      <c r="N27" s="25"/>
      <c r="O27" s="24"/>
      <c r="P27" s="24"/>
      <c r="Q27" s="24"/>
      <c r="R27" s="25">
        <v>24</v>
      </c>
      <c r="S27" s="24"/>
      <c r="T27" s="24"/>
      <c r="U27" s="24"/>
      <c r="V27" s="24"/>
      <c r="W27" s="24"/>
      <c r="X27" s="24"/>
      <c r="Y27" s="24"/>
      <c r="Z27" s="24"/>
      <c r="AA27" s="24" t="s">
        <v>135</v>
      </c>
      <c r="AB27" s="24" t="s">
        <v>116</v>
      </c>
      <c r="AC27" s="24" t="s">
        <v>116</v>
      </c>
      <c r="AD27" s="24" t="s">
        <v>116</v>
      </c>
      <c r="AE27" s="24" t="s">
        <v>136</v>
      </c>
      <c r="AF27" s="24" t="s">
        <v>136</v>
      </c>
      <c r="AG27" s="24">
        <v>73</v>
      </c>
      <c r="AH27" s="24">
        <v>172</v>
      </c>
      <c r="AI27" s="24">
        <v>73</v>
      </c>
      <c r="AJ27" s="24">
        <v>172</v>
      </c>
      <c r="AK27" s="24" t="s">
        <v>172</v>
      </c>
      <c r="AL27" s="24" t="s">
        <v>173</v>
      </c>
      <c r="AM27" s="24"/>
    </row>
    <row r="28" s="10" customFormat="1" ht="56" customHeight="1" spans="1:39">
      <c r="A28" s="18" t="s">
        <v>139</v>
      </c>
      <c r="B28" s="17" t="s">
        <v>140</v>
      </c>
      <c r="C28" s="24">
        <v>10200110022</v>
      </c>
      <c r="D28" s="24" t="s">
        <v>240</v>
      </c>
      <c r="E28" s="24" t="s">
        <v>1230</v>
      </c>
      <c r="F28" s="24" t="s">
        <v>151</v>
      </c>
      <c r="G28" s="24" t="s">
        <v>220</v>
      </c>
      <c r="H28" s="24">
        <v>2020</v>
      </c>
      <c r="I28" s="24" t="s">
        <v>144</v>
      </c>
      <c r="J28" s="24" t="s">
        <v>221</v>
      </c>
      <c r="K28" s="27">
        <v>13310991953</v>
      </c>
      <c r="L28" s="25">
        <v>9.6</v>
      </c>
      <c r="M28" s="25"/>
      <c r="N28" s="25"/>
      <c r="O28" s="24"/>
      <c r="P28" s="24"/>
      <c r="Q28" s="24"/>
      <c r="R28" s="25">
        <v>9.6</v>
      </c>
      <c r="S28" s="24"/>
      <c r="T28" s="24"/>
      <c r="U28" s="24"/>
      <c r="V28" s="24"/>
      <c r="W28" s="24"/>
      <c r="X28" s="24"/>
      <c r="Y28" s="24"/>
      <c r="Z28" s="24"/>
      <c r="AA28" s="24" t="s">
        <v>135</v>
      </c>
      <c r="AB28" s="24" t="s">
        <v>116</v>
      </c>
      <c r="AC28" s="24" t="s">
        <v>116</v>
      </c>
      <c r="AD28" s="24" t="s">
        <v>116</v>
      </c>
      <c r="AE28" s="24" t="s">
        <v>116</v>
      </c>
      <c r="AF28" s="24" t="s">
        <v>136</v>
      </c>
      <c r="AG28" s="24">
        <v>73</v>
      </c>
      <c r="AH28" s="24">
        <v>172</v>
      </c>
      <c r="AI28" s="24">
        <v>73</v>
      </c>
      <c r="AJ28" s="24">
        <v>172</v>
      </c>
      <c r="AK28" s="24" t="s">
        <v>172</v>
      </c>
      <c r="AL28" s="24" t="s">
        <v>173</v>
      </c>
      <c r="AM28" s="24"/>
    </row>
    <row r="29" s="8" customFormat="1" ht="76" customHeight="1" spans="1:39">
      <c r="A29" s="18" t="s">
        <v>139</v>
      </c>
      <c r="B29" s="17" t="s">
        <v>140</v>
      </c>
      <c r="C29" s="24">
        <v>10200110023</v>
      </c>
      <c r="D29" s="24" t="s">
        <v>240</v>
      </c>
      <c r="E29" s="30" t="s">
        <v>1231</v>
      </c>
      <c r="F29" s="24" t="s">
        <v>151</v>
      </c>
      <c r="G29" s="30" t="s">
        <v>268</v>
      </c>
      <c r="H29" s="24">
        <v>2020</v>
      </c>
      <c r="I29" s="24" t="s">
        <v>144</v>
      </c>
      <c r="J29" s="24" t="s">
        <v>269</v>
      </c>
      <c r="K29" s="27">
        <v>15291253803</v>
      </c>
      <c r="L29" s="30">
        <v>100</v>
      </c>
      <c r="M29" s="30"/>
      <c r="N29" s="30"/>
      <c r="O29" s="24"/>
      <c r="P29" s="24"/>
      <c r="Q29" s="24"/>
      <c r="R29" s="30">
        <v>100</v>
      </c>
      <c r="S29" s="24"/>
      <c r="T29" s="24"/>
      <c r="U29" s="24"/>
      <c r="V29" s="24"/>
      <c r="W29" s="24"/>
      <c r="X29" s="24"/>
      <c r="Y29" s="24"/>
      <c r="Z29" s="24"/>
      <c r="AA29" s="24" t="s">
        <v>135</v>
      </c>
      <c r="AB29" s="24" t="s">
        <v>116</v>
      </c>
      <c r="AC29" s="24" t="s">
        <v>116</v>
      </c>
      <c r="AD29" s="24" t="s">
        <v>116</v>
      </c>
      <c r="AE29" s="24" t="s">
        <v>136</v>
      </c>
      <c r="AF29" s="24" t="s">
        <v>136</v>
      </c>
      <c r="AG29" s="24">
        <v>22</v>
      </c>
      <c r="AH29" s="24">
        <v>41</v>
      </c>
      <c r="AI29" s="24">
        <v>22</v>
      </c>
      <c r="AJ29" s="24">
        <v>41</v>
      </c>
      <c r="AK29" s="24" t="s">
        <v>172</v>
      </c>
      <c r="AL29" s="24" t="s">
        <v>173</v>
      </c>
      <c r="AM29" s="24"/>
    </row>
    <row r="30" s="8" customFormat="1" ht="61" customHeight="1" spans="1:39">
      <c r="A30" s="18" t="s">
        <v>139</v>
      </c>
      <c r="B30" s="17" t="s">
        <v>140</v>
      </c>
      <c r="C30" s="24">
        <v>10200110024</v>
      </c>
      <c r="D30" s="24" t="s">
        <v>240</v>
      </c>
      <c r="E30" s="24" t="s">
        <v>1232</v>
      </c>
      <c r="F30" s="24" t="s">
        <v>151</v>
      </c>
      <c r="G30" s="24" t="s">
        <v>476</v>
      </c>
      <c r="H30" s="24">
        <v>2020</v>
      </c>
      <c r="I30" s="24" t="s">
        <v>144</v>
      </c>
      <c r="J30" s="24" t="s">
        <v>477</v>
      </c>
      <c r="K30" s="27">
        <v>13772303629</v>
      </c>
      <c r="L30" s="24">
        <v>50</v>
      </c>
      <c r="M30" s="24"/>
      <c r="N30" s="24"/>
      <c r="O30" s="24"/>
      <c r="P30" s="24"/>
      <c r="Q30" s="24"/>
      <c r="R30" s="24">
        <v>50</v>
      </c>
      <c r="S30" s="24"/>
      <c r="T30" s="24"/>
      <c r="U30" s="24"/>
      <c r="V30" s="24"/>
      <c r="W30" s="24"/>
      <c r="X30" s="24"/>
      <c r="Y30" s="24"/>
      <c r="Z30" s="24"/>
      <c r="AA30" s="24" t="s">
        <v>135</v>
      </c>
      <c r="AB30" s="24" t="s">
        <v>116</v>
      </c>
      <c r="AC30" s="24" t="s">
        <v>116</v>
      </c>
      <c r="AD30" s="24" t="s">
        <v>116</v>
      </c>
      <c r="AE30" s="24" t="s">
        <v>136</v>
      </c>
      <c r="AF30" s="24" t="s">
        <v>136</v>
      </c>
      <c r="AG30" s="24">
        <v>30</v>
      </c>
      <c r="AH30" s="24">
        <v>62</v>
      </c>
      <c r="AI30" s="24">
        <v>30</v>
      </c>
      <c r="AJ30" s="24">
        <v>62</v>
      </c>
      <c r="AK30" s="24" t="s">
        <v>172</v>
      </c>
      <c r="AL30" s="24" t="s">
        <v>173</v>
      </c>
      <c r="AM30" s="24"/>
    </row>
    <row r="31" s="8" customFormat="1" ht="66" customHeight="1" spans="1:39">
      <c r="A31" s="18" t="s">
        <v>139</v>
      </c>
      <c r="B31" s="17" t="s">
        <v>140</v>
      </c>
      <c r="C31" s="24">
        <v>10200110025</v>
      </c>
      <c r="D31" s="24" t="s">
        <v>240</v>
      </c>
      <c r="E31" s="24" t="s">
        <v>1233</v>
      </c>
      <c r="F31" s="24" t="s">
        <v>151</v>
      </c>
      <c r="G31" s="24" t="s">
        <v>433</v>
      </c>
      <c r="H31" s="24">
        <v>2020</v>
      </c>
      <c r="I31" s="24" t="s">
        <v>144</v>
      </c>
      <c r="J31" s="24" t="s">
        <v>434</v>
      </c>
      <c r="K31" s="27">
        <v>15619921999</v>
      </c>
      <c r="L31" s="24">
        <v>18</v>
      </c>
      <c r="M31" s="24"/>
      <c r="N31" s="24"/>
      <c r="O31" s="24"/>
      <c r="P31" s="24"/>
      <c r="Q31" s="24"/>
      <c r="R31" s="24">
        <v>18</v>
      </c>
      <c r="S31" s="24"/>
      <c r="T31" s="24"/>
      <c r="U31" s="24"/>
      <c r="V31" s="24"/>
      <c r="W31" s="24"/>
      <c r="X31" s="24"/>
      <c r="Y31" s="24"/>
      <c r="Z31" s="24"/>
      <c r="AA31" s="24" t="s">
        <v>135</v>
      </c>
      <c r="AB31" s="24" t="s">
        <v>116</v>
      </c>
      <c r="AC31" s="24" t="s">
        <v>116</v>
      </c>
      <c r="AD31" s="24" t="s">
        <v>116</v>
      </c>
      <c r="AE31" s="24" t="s">
        <v>136</v>
      </c>
      <c r="AF31" s="24" t="s">
        <v>136</v>
      </c>
      <c r="AG31" s="24">
        <v>56</v>
      </c>
      <c r="AH31" s="24">
        <v>118</v>
      </c>
      <c r="AI31" s="24">
        <v>56</v>
      </c>
      <c r="AJ31" s="24">
        <v>118</v>
      </c>
      <c r="AK31" s="24" t="s">
        <v>172</v>
      </c>
      <c r="AL31" s="24" t="s">
        <v>173</v>
      </c>
      <c r="AM31" s="24"/>
    </row>
    <row r="32" s="8" customFormat="1" ht="66" customHeight="1" spans="1:39">
      <c r="A32" s="18" t="s">
        <v>139</v>
      </c>
      <c r="B32" s="17" t="s">
        <v>140</v>
      </c>
      <c r="C32" s="24">
        <v>10200110026</v>
      </c>
      <c r="D32" s="24" t="s">
        <v>240</v>
      </c>
      <c r="E32" s="24" t="s">
        <v>1234</v>
      </c>
      <c r="F32" s="24" t="s">
        <v>151</v>
      </c>
      <c r="G32" s="24" t="s">
        <v>272</v>
      </c>
      <c r="H32" s="24">
        <v>2020</v>
      </c>
      <c r="I32" s="24" t="s">
        <v>144</v>
      </c>
      <c r="J32" s="24" t="s">
        <v>273</v>
      </c>
      <c r="K32" s="27">
        <v>13791240222</v>
      </c>
      <c r="L32" s="24">
        <v>2</v>
      </c>
      <c r="M32" s="24"/>
      <c r="N32" s="24"/>
      <c r="O32" s="24"/>
      <c r="P32" s="24"/>
      <c r="Q32" s="24"/>
      <c r="R32" s="24">
        <v>2</v>
      </c>
      <c r="S32" s="24"/>
      <c r="T32" s="24"/>
      <c r="U32" s="24"/>
      <c r="V32" s="24"/>
      <c r="W32" s="24"/>
      <c r="X32" s="24"/>
      <c r="Y32" s="24"/>
      <c r="Z32" s="24"/>
      <c r="AA32" s="24" t="s">
        <v>135</v>
      </c>
      <c r="AB32" s="24" t="s">
        <v>116</v>
      </c>
      <c r="AC32" s="24" t="s">
        <v>116</v>
      </c>
      <c r="AD32" s="24" t="s">
        <v>116</v>
      </c>
      <c r="AE32" s="24" t="s">
        <v>136</v>
      </c>
      <c r="AF32" s="24" t="s">
        <v>136</v>
      </c>
      <c r="AG32" s="24">
        <v>25</v>
      </c>
      <c r="AH32" s="24">
        <v>62</v>
      </c>
      <c r="AI32" s="24">
        <v>25</v>
      </c>
      <c r="AJ32" s="24">
        <v>62</v>
      </c>
      <c r="AK32" s="24" t="s">
        <v>172</v>
      </c>
      <c r="AL32" s="24" t="s">
        <v>173</v>
      </c>
      <c r="AM32" s="24"/>
    </row>
    <row r="33" s="10" customFormat="1" ht="66" customHeight="1" spans="1:39">
      <c r="A33" s="18" t="s">
        <v>139</v>
      </c>
      <c r="B33" s="17" t="s">
        <v>140</v>
      </c>
      <c r="C33" s="24">
        <v>10200110027</v>
      </c>
      <c r="D33" s="24" t="s">
        <v>240</v>
      </c>
      <c r="E33" s="24" t="s">
        <v>1235</v>
      </c>
      <c r="F33" s="24" t="s">
        <v>151</v>
      </c>
      <c r="G33" s="24" t="s">
        <v>633</v>
      </c>
      <c r="H33" s="24">
        <v>2020</v>
      </c>
      <c r="I33" s="24" t="s">
        <v>144</v>
      </c>
      <c r="J33" s="24" t="s">
        <v>1236</v>
      </c>
      <c r="K33" s="27">
        <v>13991073766</v>
      </c>
      <c r="L33" s="24">
        <v>50</v>
      </c>
      <c r="M33" s="24"/>
      <c r="N33" s="24"/>
      <c r="O33" s="24"/>
      <c r="P33" s="24"/>
      <c r="Q33" s="24"/>
      <c r="R33" s="24">
        <v>50</v>
      </c>
      <c r="S33" s="24"/>
      <c r="T33" s="24"/>
      <c r="U33" s="24"/>
      <c r="V33" s="24"/>
      <c r="W33" s="24"/>
      <c r="X33" s="24"/>
      <c r="Y33" s="24"/>
      <c r="Z33" s="24"/>
      <c r="AA33" s="24" t="s">
        <v>135</v>
      </c>
      <c r="AB33" s="24" t="s">
        <v>116</v>
      </c>
      <c r="AC33" s="24" t="s">
        <v>116</v>
      </c>
      <c r="AD33" s="24" t="s">
        <v>116</v>
      </c>
      <c r="AE33" s="24" t="s">
        <v>116</v>
      </c>
      <c r="AF33" s="24" t="s">
        <v>136</v>
      </c>
      <c r="AG33" s="24">
        <v>80</v>
      </c>
      <c r="AH33" s="24">
        <v>154</v>
      </c>
      <c r="AI33" s="24">
        <v>80</v>
      </c>
      <c r="AJ33" s="24">
        <v>154</v>
      </c>
      <c r="AK33" s="24" t="s">
        <v>172</v>
      </c>
      <c r="AL33" s="24" t="s">
        <v>173</v>
      </c>
      <c r="AM33" s="24"/>
    </row>
    <row r="34" s="8" customFormat="1" ht="66" customHeight="1" spans="1:39">
      <c r="A34" s="18" t="s">
        <v>139</v>
      </c>
      <c r="B34" s="17" t="s">
        <v>140</v>
      </c>
      <c r="C34" s="24">
        <v>10200110028</v>
      </c>
      <c r="D34" s="24" t="s">
        <v>240</v>
      </c>
      <c r="E34" s="24" t="s">
        <v>1237</v>
      </c>
      <c r="F34" s="24" t="s">
        <v>151</v>
      </c>
      <c r="G34" s="24" t="s">
        <v>268</v>
      </c>
      <c r="H34" s="24" t="s">
        <v>1238</v>
      </c>
      <c r="I34" s="24" t="s">
        <v>144</v>
      </c>
      <c r="J34" s="24" t="s">
        <v>269</v>
      </c>
      <c r="K34" s="27">
        <v>15291253803</v>
      </c>
      <c r="L34" s="25">
        <v>1.95</v>
      </c>
      <c r="M34" s="25"/>
      <c r="N34" s="25"/>
      <c r="O34" s="24"/>
      <c r="P34" s="24"/>
      <c r="Q34" s="24"/>
      <c r="R34" s="25">
        <v>1.95</v>
      </c>
      <c r="S34" s="24"/>
      <c r="T34" s="49"/>
      <c r="U34" s="24"/>
      <c r="V34" s="24"/>
      <c r="W34" s="24"/>
      <c r="X34" s="24"/>
      <c r="Y34" s="24"/>
      <c r="Z34" s="24"/>
      <c r="AA34" s="24" t="s">
        <v>135</v>
      </c>
      <c r="AB34" s="24" t="s">
        <v>116</v>
      </c>
      <c r="AC34" s="24" t="s">
        <v>116</v>
      </c>
      <c r="AD34" s="24" t="s">
        <v>116</v>
      </c>
      <c r="AE34" s="24" t="s">
        <v>116</v>
      </c>
      <c r="AF34" s="24" t="s">
        <v>136</v>
      </c>
      <c r="AG34" s="25">
        <v>22</v>
      </c>
      <c r="AH34" s="24">
        <v>41</v>
      </c>
      <c r="AI34" s="25">
        <v>22</v>
      </c>
      <c r="AJ34" s="24">
        <v>41</v>
      </c>
      <c r="AK34" s="24" t="s">
        <v>172</v>
      </c>
      <c r="AL34" s="24" t="s">
        <v>173</v>
      </c>
      <c r="AM34" s="24" t="s">
        <v>133</v>
      </c>
    </row>
    <row r="35" s="8" customFormat="1" ht="66" customHeight="1" spans="1:39">
      <c r="A35" s="18" t="s">
        <v>139</v>
      </c>
      <c r="B35" s="17" t="s">
        <v>140</v>
      </c>
      <c r="C35" s="24">
        <v>10200110029</v>
      </c>
      <c r="D35" s="24" t="s">
        <v>240</v>
      </c>
      <c r="E35" s="24" t="s">
        <v>1239</v>
      </c>
      <c r="F35" s="24" t="s">
        <v>151</v>
      </c>
      <c r="G35" s="24" t="s">
        <v>217</v>
      </c>
      <c r="H35" s="24" t="s">
        <v>1240</v>
      </c>
      <c r="I35" s="24" t="s">
        <v>144</v>
      </c>
      <c r="J35" s="24" t="s">
        <v>218</v>
      </c>
      <c r="K35" s="27">
        <v>18791078899</v>
      </c>
      <c r="L35" s="25">
        <v>25.25</v>
      </c>
      <c r="M35" s="25"/>
      <c r="N35" s="25"/>
      <c r="O35" s="24"/>
      <c r="P35" s="24"/>
      <c r="Q35" s="24"/>
      <c r="R35" s="25">
        <v>25.25</v>
      </c>
      <c r="S35" s="24"/>
      <c r="T35" s="24"/>
      <c r="U35" s="24"/>
      <c r="V35" s="24"/>
      <c r="W35" s="24"/>
      <c r="X35" s="24"/>
      <c r="Y35" s="24"/>
      <c r="Z35" s="24"/>
      <c r="AA35" s="24" t="s">
        <v>135</v>
      </c>
      <c r="AB35" s="24" t="s">
        <v>116</v>
      </c>
      <c r="AC35" s="24" t="s">
        <v>116</v>
      </c>
      <c r="AD35" s="24" t="s">
        <v>116</v>
      </c>
      <c r="AE35" s="24" t="s">
        <v>116</v>
      </c>
      <c r="AF35" s="24" t="s">
        <v>136</v>
      </c>
      <c r="AG35" s="25">
        <v>56</v>
      </c>
      <c r="AH35" s="24">
        <v>118</v>
      </c>
      <c r="AI35" s="25">
        <v>56</v>
      </c>
      <c r="AJ35" s="24">
        <v>118</v>
      </c>
      <c r="AK35" s="24" t="s">
        <v>172</v>
      </c>
      <c r="AL35" s="24" t="s">
        <v>173</v>
      </c>
      <c r="AM35" s="24"/>
    </row>
    <row r="36" s="8" customFormat="1" ht="66" customHeight="1" spans="1:39">
      <c r="A36" s="18" t="s">
        <v>139</v>
      </c>
      <c r="B36" s="17" t="s">
        <v>140</v>
      </c>
      <c r="C36" s="24">
        <v>10200110030</v>
      </c>
      <c r="D36" s="24" t="s">
        <v>240</v>
      </c>
      <c r="E36" s="24" t="s">
        <v>1241</v>
      </c>
      <c r="F36" s="24" t="s">
        <v>151</v>
      </c>
      <c r="G36" s="24" t="s">
        <v>220</v>
      </c>
      <c r="H36" s="24" t="s">
        <v>1227</v>
      </c>
      <c r="I36" s="24" t="s">
        <v>144</v>
      </c>
      <c r="J36" s="24" t="s">
        <v>221</v>
      </c>
      <c r="K36" s="27">
        <v>13310991953</v>
      </c>
      <c r="L36" s="25">
        <v>11.45</v>
      </c>
      <c r="M36" s="25"/>
      <c r="N36" s="25"/>
      <c r="O36" s="43"/>
      <c r="P36" s="43"/>
      <c r="Q36" s="43"/>
      <c r="R36" s="25">
        <v>11.45</v>
      </c>
      <c r="S36" s="43"/>
      <c r="T36" s="24"/>
      <c r="U36" s="24"/>
      <c r="V36" s="24"/>
      <c r="W36" s="24"/>
      <c r="X36" s="24"/>
      <c r="Y36" s="24"/>
      <c r="Z36" s="24"/>
      <c r="AA36" s="24" t="s">
        <v>135</v>
      </c>
      <c r="AB36" s="24" t="s">
        <v>116</v>
      </c>
      <c r="AC36" s="24" t="s">
        <v>116</v>
      </c>
      <c r="AD36" s="24" t="s">
        <v>116</v>
      </c>
      <c r="AE36" s="24" t="s">
        <v>116</v>
      </c>
      <c r="AF36" s="24" t="s">
        <v>136</v>
      </c>
      <c r="AG36" s="25">
        <v>25</v>
      </c>
      <c r="AH36" s="24">
        <v>62</v>
      </c>
      <c r="AI36" s="25">
        <v>25</v>
      </c>
      <c r="AJ36" s="24">
        <v>62</v>
      </c>
      <c r="AK36" s="24" t="s">
        <v>172</v>
      </c>
      <c r="AL36" s="24" t="s">
        <v>173</v>
      </c>
      <c r="AM36" s="24"/>
    </row>
    <row r="37" s="8" customFormat="1" ht="66" customHeight="1" spans="1:39">
      <c r="A37" s="18" t="s">
        <v>139</v>
      </c>
      <c r="B37" s="17" t="s">
        <v>140</v>
      </c>
      <c r="C37" s="24">
        <v>10200110031</v>
      </c>
      <c r="D37" s="24" t="s">
        <v>240</v>
      </c>
      <c r="E37" s="31" t="s">
        <v>271</v>
      </c>
      <c r="F37" s="24" t="s">
        <v>151</v>
      </c>
      <c r="G37" s="24" t="s">
        <v>272</v>
      </c>
      <c r="H37" s="24">
        <v>2020</v>
      </c>
      <c r="I37" s="24" t="s">
        <v>144</v>
      </c>
      <c r="J37" s="24" t="s">
        <v>273</v>
      </c>
      <c r="K37" s="27">
        <v>13791240222</v>
      </c>
      <c r="L37" s="24">
        <v>1</v>
      </c>
      <c r="M37" s="24"/>
      <c r="N37" s="24"/>
      <c r="O37" s="43"/>
      <c r="P37" s="43"/>
      <c r="Q37" s="50"/>
      <c r="R37" s="24">
        <v>1</v>
      </c>
      <c r="S37" s="50"/>
      <c r="T37" s="24"/>
      <c r="U37" s="24"/>
      <c r="V37" s="24"/>
      <c r="W37" s="24"/>
      <c r="X37" s="24"/>
      <c r="Y37" s="24"/>
      <c r="Z37" s="24"/>
      <c r="AA37" s="24" t="s">
        <v>135</v>
      </c>
      <c r="AB37" s="24" t="s">
        <v>116</v>
      </c>
      <c r="AC37" s="24" t="s">
        <v>116</v>
      </c>
      <c r="AD37" s="24" t="s">
        <v>116</v>
      </c>
      <c r="AE37" s="24" t="s">
        <v>116</v>
      </c>
      <c r="AF37" s="24" t="s">
        <v>136</v>
      </c>
      <c r="AG37" s="25">
        <v>25</v>
      </c>
      <c r="AH37" s="24">
        <v>62</v>
      </c>
      <c r="AI37" s="25">
        <v>25</v>
      </c>
      <c r="AJ37" s="24">
        <v>62</v>
      </c>
      <c r="AK37" s="24" t="s">
        <v>172</v>
      </c>
      <c r="AL37" s="24" t="s">
        <v>173</v>
      </c>
      <c r="AM37" s="24"/>
    </row>
    <row r="38" s="8" customFormat="1" ht="66" customHeight="1" spans="1:39">
      <c r="A38" s="18" t="s">
        <v>139</v>
      </c>
      <c r="B38" s="17" t="s">
        <v>140</v>
      </c>
      <c r="C38" s="24">
        <v>10200110032</v>
      </c>
      <c r="D38" s="24" t="s">
        <v>240</v>
      </c>
      <c r="E38" s="32" t="s">
        <v>1242</v>
      </c>
      <c r="F38" s="33" t="s">
        <v>149</v>
      </c>
      <c r="G38" s="24" t="s">
        <v>486</v>
      </c>
      <c r="H38" s="24">
        <v>2020</v>
      </c>
      <c r="I38" s="24" t="s">
        <v>144</v>
      </c>
      <c r="J38" s="24" t="s">
        <v>160</v>
      </c>
      <c r="K38" s="24">
        <v>13772379219</v>
      </c>
      <c r="L38" s="44">
        <v>18</v>
      </c>
      <c r="M38" s="44"/>
      <c r="N38" s="44"/>
      <c r="O38" s="24"/>
      <c r="P38" s="24"/>
      <c r="Q38" s="24"/>
      <c r="R38" s="44">
        <v>18</v>
      </c>
      <c r="S38" s="24"/>
      <c r="T38" s="24"/>
      <c r="U38" s="24"/>
      <c r="V38" s="24"/>
      <c r="W38" s="24"/>
      <c r="X38" s="24"/>
      <c r="Y38" s="24"/>
      <c r="Z38" s="24"/>
      <c r="AA38" s="24" t="s">
        <v>135</v>
      </c>
      <c r="AB38" s="24" t="s">
        <v>116</v>
      </c>
      <c r="AC38" s="24" t="s">
        <v>116</v>
      </c>
      <c r="AD38" s="24" t="s">
        <v>116</v>
      </c>
      <c r="AE38" s="24" t="s">
        <v>116</v>
      </c>
      <c r="AF38" s="24" t="s">
        <v>136</v>
      </c>
      <c r="AG38" s="24">
        <v>43</v>
      </c>
      <c r="AH38" s="24">
        <v>97</v>
      </c>
      <c r="AI38" s="24">
        <v>43</v>
      </c>
      <c r="AJ38" s="24">
        <v>97</v>
      </c>
      <c r="AK38" s="24" t="s">
        <v>172</v>
      </c>
      <c r="AL38" s="24" t="s">
        <v>173</v>
      </c>
      <c r="AM38" s="24"/>
    </row>
    <row r="39" s="8" customFormat="1" ht="66" customHeight="1" spans="1:39">
      <c r="A39" s="18" t="s">
        <v>139</v>
      </c>
      <c r="B39" s="17" t="s">
        <v>140</v>
      </c>
      <c r="C39" s="24">
        <v>10200110033</v>
      </c>
      <c r="D39" s="24" t="s">
        <v>240</v>
      </c>
      <c r="E39" s="32" t="s">
        <v>1243</v>
      </c>
      <c r="F39" s="33" t="s">
        <v>149</v>
      </c>
      <c r="G39" s="24" t="s">
        <v>413</v>
      </c>
      <c r="H39" s="24">
        <v>2020</v>
      </c>
      <c r="I39" s="24" t="s">
        <v>144</v>
      </c>
      <c r="J39" s="24" t="s">
        <v>160</v>
      </c>
      <c r="K39" s="24">
        <v>13772379219</v>
      </c>
      <c r="L39" s="44">
        <v>30</v>
      </c>
      <c r="M39" s="44"/>
      <c r="N39" s="44"/>
      <c r="O39" s="24"/>
      <c r="P39" s="24"/>
      <c r="Q39" s="24"/>
      <c r="R39" s="44">
        <v>30</v>
      </c>
      <c r="S39" s="24"/>
      <c r="T39" s="24"/>
      <c r="U39" s="24"/>
      <c r="V39" s="24"/>
      <c r="W39" s="24"/>
      <c r="X39" s="24"/>
      <c r="Y39" s="24"/>
      <c r="Z39" s="24"/>
      <c r="AA39" s="24" t="s">
        <v>135</v>
      </c>
      <c r="AB39" s="24" t="s">
        <v>116</v>
      </c>
      <c r="AC39" s="24" t="s">
        <v>116</v>
      </c>
      <c r="AD39" s="24" t="s">
        <v>116</v>
      </c>
      <c r="AE39" s="24" t="s">
        <v>116</v>
      </c>
      <c r="AF39" s="24" t="s">
        <v>136</v>
      </c>
      <c r="AG39" s="24">
        <v>54</v>
      </c>
      <c r="AH39" s="24">
        <v>100</v>
      </c>
      <c r="AI39" s="24">
        <v>54</v>
      </c>
      <c r="AJ39" s="24">
        <v>100</v>
      </c>
      <c r="AK39" s="24" t="s">
        <v>172</v>
      </c>
      <c r="AL39" s="24" t="s">
        <v>173</v>
      </c>
      <c r="AM39" s="24"/>
    </row>
    <row r="40" s="8" customFormat="1" ht="66" customHeight="1" spans="1:39">
      <c r="A40" s="18" t="s">
        <v>139</v>
      </c>
      <c r="B40" s="17" t="s">
        <v>140</v>
      </c>
      <c r="C40" s="24">
        <v>10200110034</v>
      </c>
      <c r="D40" s="24" t="s">
        <v>240</v>
      </c>
      <c r="E40" s="34" t="s">
        <v>1244</v>
      </c>
      <c r="F40" s="33" t="s">
        <v>149</v>
      </c>
      <c r="G40" s="24" t="s">
        <v>226</v>
      </c>
      <c r="H40" s="24">
        <v>2020</v>
      </c>
      <c r="I40" s="24" t="s">
        <v>144</v>
      </c>
      <c r="J40" s="24" t="s">
        <v>160</v>
      </c>
      <c r="K40" s="24">
        <v>13772379219</v>
      </c>
      <c r="L40" s="45">
        <v>172.8</v>
      </c>
      <c r="M40" s="45"/>
      <c r="N40" s="45"/>
      <c r="O40" s="24"/>
      <c r="P40" s="24"/>
      <c r="Q40" s="24"/>
      <c r="R40" s="45">
        <v>172.8</v>
      </c>
      <c r="S40" s="24"/>
      <c r="T40" s="24"/>
      <c r="U40" s="24"/>
      <c r="V40" s="24"/>
      <c r="W40" s="24"/>
      <c r="X40" s="24"/>
      <c r="Y40" s="24"/>
      <c r="Z40" s="24"/>
      <c r="AA40" s="24" t="s">
        <v>135</v>
      </c>
      <c r="AB40" s="24" t="s">
        <v>116</v>
      </c>
      <c r="AC40" s="24" t="s">
        <v>116</v>
      </c>
      <c r="AD40" s="24" t="s">
        <v>116</v>
      </c>
      <c r="AE40" s="24" t="s">
        <v>116</v>
      </c>
      <c r="AF40" s="24" t="s">
        <v>136</v>
      </c>
      <c r="AG40" s="24">
        <v>64</v>
      </c>
      <c r="AH40" s="24">
        <v>146</v>
      </c>
      <c r="AI40" s="24">
        <v>64</v>
      </c>
      <c r="AJ40" s="24">
        <v>146</v>
      </c>
      <c r="AK40" s="24" t="s">
        <v>172</v>
      </c>
      <c r="AL40" s="24" t="s">
        <v>173</v>
      </c>
      <c r="AM40" s="24"/>
    </row>
    <row r="41" s="8" customFormat="1" ht="66" customHeight="1" spans="1:39">
      <c r="A41" s="18" t="s">
        <v>139</v>
      </c>
      <c r="B41" s="17" t="s">
        <v>140</v>
      </c>
      <c r="C41" s="24">
        <v>10200110035</v>
      </c>
      <c r="D41" s="24" t="s">
        <v>240</v>
      </c>
      <c r="E41" s="34" t="s">
        <v>1245</v>
      </c>
      <c r="F41" s="33" t="s">
        <v>149</v>
      </c>
      <c r="G41" s="24" t="s">
        <v>226</v>
      </c>
      <c r="H41" s="24">
        <v>2020</v>
      </c>
      <c r="I41" s="24" t="s">
        <v>144</v>
      </c>
      <c r="J41" s="24" t="s">
        <v>160</v>
      </c>
      <c r="K41" s="24">
        <v>13772379219</v>
      </c>
      <c r="L41" s="45">
        <v>20</v>
      </c>
      <c r="M41" s="45"/>
      <c r="N41" s="45"/>
      <c r="O41" s="24"/>
      <c r="P41" s="24"/>
      <c r="Q41" s="24"/>
      <c r="R41" s="45">
        <v>20</v>
      </c>
      <c r="S41" s="24"/>
      <c r="T41" s="24"/>
      <c r="U41" s="24"/>
      <c r="V41" s="24"/>
      <c r="W41" s="24"/>
      <c r="X41" s="24"/>
      <c r="Y41" s="24"/>
      <c r="Z41" s="24"/>
      <c r="AA41" s="24" t="s">
        <v>135</v>
      </c>
      <c r="AB41" s="24" t="s">
        <v>116</v>
      </c>
      <c r="AC41" s="24" t="s">
        <v>116</v>
      </c>
      <c r="AD41" s="24" t="s">
        <v>116</v>
      </c>
      <c r="AE41" s="24" t="s">
        <v>116</v>
      </c>
      <c r="AF41" s="24" t="s">
        <v>136</v>
      </c>
      <c r="AG41" s="24">
        <v>64</v>
      </c>
      <c r="AH41" s="24">
        <v>146</v>
      </c>
      <c r="AI41" s="24">
        <v>64</v>
      </c>
      <c r="AJ41" s="24">
        <v>146</v>
      </c>
      <c r="AK41" s="24" t="s">
        <v>172</v>
      </c>
      <c r="AL41" s="24" t="s">
        <v>173</v>
      </c>
      <c r="AM41" s="24"/>
    </row>
    <row r="42" s="8" customFormat="1" ht="66" customHeight="1" spans="1:39">
      <c r="A42" s="18" t="s">
        <v>139</v>
      </c>
      <c r="B42" s="17" t="s">
        <v>140</v>
      </c>
      <c r="C42" s="24">
        <v>10200110036</v>
      </c>
      <c r="D42" s="24" t="s">
        <v>240</v>
      </c>
      <c r="E42" s="34" t="s">
        <v>1246</v>
      </c>
      <c r="F42" s="33" t="s">
        <v>149</v>
      </c>
      <c r="G42" s="24" t="s">
        <v>362</v>
      </c>
      <c r="H42" s="24">
        <v>2020</v>
      </c>
      <c r="I42" s="24" t="s">
        <v>144</v>
      </c>
      <c r="J42" s="24" t="s">
        <v>160</v>
      </c>
      <c r="K42" s="24">
        <v>13772379219</v>
      </c>
      <c r="L42" s="45">
        <v>6</v>
      </c>
      <c r="M42" s="45"/>
      <c r="N42" s="45"/>
      <c r="O42" s="24"/>
      <c r="P42" s="24"/>
      <c r="Q42" s="24"/>
      <c r="R42" s="45">
        <v>6</v>
      </c>
      <c r="S42" s="24"/>
      <c r="T42" s="24"/>
      <c r="U42" s="24"/>
      <c r="V42" s="24"/>
      <c r="W42" s="24"/>
      <c r="X42" s="24"/>
      <c r="Y42" s="24"/>
      <c r="Z42" s="24"/>
      <c r="AA42" s="24" t="s">
        <v>135</v>
      </c>
      <c r="AB42" s="24" t="s">
        <v>116</v>
      </c>
      <c r="AC42" s="24" t="s">
        <v>116</v>
      </c>
      <c r="AD42" s="24" t="s">
        <v>116</v>
      </c>
      <c r="AE42" s="24" t="s">
        <v>116</v>
      </c>
      <c r="AF42" s="24" t="s">
        <v>136</v>
      </c>
      <c r="AG42" s="24">
        <v>66</v>
      </c>
      <c r="AH42" s="24">
        <v>126</v>
      </c>
      <c r="AI42" s="24">
        <v>66</v>
      </c>
      <c r="AJ42" s="24">
        <v>126</v>
      </c>
      <c r="AK42" s="24" t="s">
        <v>172</v>
      </c>
      <c r="AL42" s="24" t="s">
        <v>173</v>
      </c>
      <c r="AM42" s="24"/>
    </row>
    <row r="43" s="8" customFormat="1" ht="66" customHeight="1" spans="1:39">
      <c r="A43" s="18" t="s">
        <v>139</v>
      </c>
      <c r="B43" s="17" t="s">
        <v>140</v>
      </c>
      <c r="C43" s="24">
        <v>10200110037</v>
      </c>
      <c r="D43" s="24" t="s">
        <v>240</v>
      </c>
      <c r="E43" s="34" t="s">
        <v>1247</v>
      </c>
      <c r="F43" s="33" t="s">
        <v>149</v>
      </c>
      <c r="G43" s="24" t="s">
        <v>362</v>
      </c>
      <c r="H43" s="24">
        <v>2020</v>
      </c>
      <c r="I43" s="24" t="s">
        <v>144</v>
      </c>
      <c r="J43" s="24" t="s">
        <v>160</v>
      </c>
      <c r="K43" s="24">
        <v>13772379219</v>
      </c>
      <c r="L43" s="45">
        <v>75</v>
      </c>
      <c r="M43" s="45"/>
      <c r="N43" s="45"/>
      <c r="O43" s="24"/>
      <c r="P43" s="24"/>
      <c r="Q43" s="24"/>
      <c r="R43" s="45">
        <v>75</v>
      </c>
      <c r="S43" s="24"/>
      <c r="T43" s="24"/>
      <c r="U43" s="24"/>
      <c r="V43" s="24"/>
      <c r="W43" s="24"/>
      <c r="X43" s="24"/>
      <c r="Y43" s="24"/>
      <c r="Z43" s="24"/>
      <c r="AA43" s="24" t="s">
        <v>135</v>
      </c>
      <c r="AB43" s="24" t="s">
        <v>116</v>
      </c>
      <c r="AC43" s="24" t="s">
        <v>116</v>
      </c>
      <c r="AD43" s="24" t="s">
        <v>116</v>
      </c>
      <c r="AE43" s="24" t="s">
        <v>116</v>
      </c>
      <c r="AF43" s="24" t="s">
        <v>136</v>
      </c>
      <c r="AG43" s="24">
        <v>129</v>
      </c>
      <c r="AH43" s="24">
        <v>302</v>
      </c>
      <c r="AI43" s="24">
        <v>129</v>
      </c>
      <c r="AJ43" s="24">
        <v>302</v>
      </c>
      <c r="AK43" s="24" t="s">
        <v>172</v>
      </c>
      <c r="AL43" s="24" t="s">
        <v>173</v>
      </c>
      <c r="AM43" s="24"/>
    </row>
    <row r="44" s="8" customFormat="1" ht="66" customHeight="1" spans="1:39">
      <c r="A44" s="18" t="s">
        <v>139</v>
      </c>
      <c r="B44" s="17" t="s">
        <v>140</v>
      </c>
      <c r="C44" s="24">
        <v>10200110038</v>
      </c>
      <c r="D44" s="24" t="s">
        <v>240</v>
      </c>
      <c r="E44" s="34" t="s">
        <v>1248</v>
      </c>
      <c r="F44" s="33" t="s">
        <v>149</v>
      </c>
      <c r="G44" s="24" t="s">
        <v>279</v>
      </c>
      <c r="H44" s="24">
        <v>2020</v>
      </c>
      <c r="I44" s="24" t="s">
        <v>144</v>
      </c>
      <c r="J44" s="24" t="s">
        <v>160</v>
      </c>
      <c r="K44" s="24">
        <v>13772379219</v>
      </c>
      <c r="L44" s="45">
        <v>17</v>
      </c>
      <c r="M44" s="45"/>
      <c r="N44" s="45"/>
      <c r="O44" s="24"/>
      <c r="P44" s="24"/>
      <c r="Q44" s="24"/>
      <c r="R44" s="45">
        <v>17</v>
      </c>
      <c r="S44" s="24"/>
      <c r="T44" s="24"/>
      <c r="U44" s="24"/>
      <c r="V44" s="24"/>
      <c r="W44" s="24"/>
      <c r="X44" s="24"/>
      <c r="Y44" s="24"/>
      <c r="Z44" s="24"/>
      <c r="AA44" s="24" t="s">
        <v>135</v>
      </c>
      <c r="AB44" s="24" t="s">
        <v>116</v>
      </c>
      <c r="AC44" s="24" t="s">
        <v>116</v>
      </c>
      <c r="AD44" s="24" t="s">
        <v>116</v>
      </c>
      <c r="AE44" s="24" t="s">
        <v>116</v>
      </c>
      <c r="AF44" s="24" t="s">
        <v>136</v>
      </c>
      <c r="AG44" s="24">
        <v>129</v>
      </c>
      <c r="AH44" s="24">
        <v>302</v>
      </c>
      <c r="AI44" s="24">
        <v>129</v>
      </c>
      <c r="AJ44" s="24">
        <v>302</v>
      </c>
      <c r="AK44" s="24" t="s">
        <v>172</v>
      </c>
      <c r="AL44" s="24" t="s">
        <v>173</v>
      </c>
      <c r="AM44" s="24"/>
    </row>
    <row r="45" s="8" customFormat="1" ht="66" customHeight="1" spans="1:39">
      <c r="A45" s="18" t="s">
        <v>139</v>
      </c>
      <c r="B45" s="17" t="s">
        <v>140</v>
      </c>
      <c r="C45" s="24">
        <v>10200110039</v>
      </c>
      <c r="D45" s="24" t="s">
        <v>240</v>
      </c>
      <c r="E45" s="35" t="s">
        <v>283</v>
      </c>
      <c r="F45" s="33" t="s">
        <v>149</v>
      </c>
      <c r="G45" s="24" t="s">
        <v>284</v>
      </c>
      <c r="H45" s="24">
        <v>2020</v>
      </c>
      <c r="I45" s="24" t="s">
        <v>144</v>
      </c>
      <c r="J45" s="24" t="s">
        <v>160</v>
      </c>
      <c r="K45" s="24">
        <v>13772379219</v>
      </c>
      <c r="L45" s="24">
        <v>40</v>
      </c>
      <c r="M45" s="24"/>
      <c r="N45" s="24"/>
      <c r="O45" s="24"/>
      <c r="P45" s="24"/>
      <c r="Q45" s="24"/>
      <c r="R45" s="24">
        <v>40</v>
      </c>
      <c r="S45" s="24"/>
      <c r="T45" s="24"/>
      <c r="U45" s="24"/>
      <c r="V45" s="24"/>
      <c r="W45" s="24"/>
      <c r="X45" s="24"/>
      <c r="Y45" s="24"/>
      <c r="Z45" s="24"/>
      <c r="AA45" s="24" t="s">
        <v>135</v>
      </c>
      <c r="AB45" s="24" t="s">
        <v>116</v>
      </c>
      <c r="AC45" s="24" t="s">
        <v>116</v>
      </c>
      <c r="AD45" s="24" t="s">
        <v>116</v>
      </c>
      <c r="AE45" s="24" t="s">
        <v>116</v>
      </c>
      <c r="AF45" s="24" t="s">
        <v>136</v>
      </c>
      <c r="AG45" s="24">
        <v>41</v>
      </c>
      <c r="AH45" s="24">
        <v>91</v>
      </c>
      <c r="AI45" s="24">
        <v>41</v>
      </c>
      <c r="AJ45" s="24">
        <v>91</v>
      </c>
      <c r="AK45" s="24" t="s">
        <v>172</v>
      </c>
      <c r="AL45" s="24" t="s">
        <v>173</v>
      </c>
      <c r="AM45" s="24"/>
    </row>
    <row r="46" s="8" customFormat="1" ht="66" customHeight="1" spans="1:39">
      <c r="A46" s="18" t="s">
        <v>139</v>
      </c>
      <c r="B46" s="17" t="s">
        <v>140</v>
      </c>
      <c r="C46" s="24">
        <v>10200110040</v>
      </c>
      <c r="D46" s="24" t="s">
        <v>240</v>
      </c>
      <c r="E46" s="35" t="s">
        <v>285</v>
      </c>
      <c r="F46" s="33" t="s">
        <v>149</v>
      </c>
      <c r="G46" s="24" t="s">
        <v>284</v>
      </c>
      <c r="H46" s="24">
        <v>2020</v>
      </c>
      <c r="I46" s="24" t="s">
        <v>144</v>
      </c>
      <c r="J46" s="24" t="s">
        <v>160</v>
      </c>
      <c r="K46" s="24">
        <v>13772379219</v>
      </c>
      <c r="L46" s="24">
        <v>2.35</v>
      </c>
      <c r="M46" s="24"/>
      <c r="N46" s="24"/>
      <c r="O46" s="24"/>
      <c r="P46" s="24"/>
      <c r="Q46" s="24"/>
      <c r="R46" s="24">
        <v>2.35</v>
      </c>
      <c r="S46" s="24"/>
      <c r="T46" s="24"/>
      <c r="U46" s="24"/>
      <c r="V46" s="24"/>
      <c r="W46" s="24"/>
      <c r="X46" s="24"/>
      <c r="Y46" s="24"/>
      <c r="Z46" s="24"/>
      <c r="AA46" s="24" t="s">
        <v>135</v>
      </c>
      <c r="AB46" s="24" t="s">
        <v>116</v>
      </c>
      <c r="AC46" s="24" t="s">
        <v>116</v>
      </c>
      <c r="AD46" s="24" t="s">
        <v>116</v>
      </c>
      <c r="AE46" s="24" t="s">
        <v>116</v>
      </c>
      <c r="AF46" s="24" t="s">
        <v>136</v>
      </c>
      <c r="AG46" s="24">
        <v>41</v>
      </c>
      <c r="AH46" s="24">
        <v>91</v>
      </c>
      <c r="AI46" s="24">
        <v>41</v>
      </c>
      <c r="AJ46" s="24">
        <v>91</v>
      </c>
      <c r="AK46" s="24" t="s">
        <v>172</v>
      </c>
      <c r="AL46" s="24" t="s">
        <v>173</v>
      </c>
      <c r="AM46" s="24"/>
    </row>
    <row r="47" s="8" customFormat="1" ht="66" customHeight="1" spans="1:39">
      <c r="A47" s="18" t="s">
        <v>139</v>
      </c>
      <c r="B47" s="17" t="s">
        <v>140</v>
      </c>
      <c r="C47" s="24">
        <v>10200110041</v>
      </c>
      <c r="D47" s="24" t="s">
        <v>240</v>
      </c>
      <c r="E47" s="34" t="s">
        <v>1249</v>
      </c>
      <c r="F47" s="33" t="s">
        <v>149</v>
      </c>
      <c r="G47" s="24" t="s">
        <v>223</v>
      </c>
      <c r="H47" s="24">
        <v>2020</v>
      </c>
      <c r="I47" s="24" t="s">
        <v>144</v>
      </c>
      <c r="J47" s="24" t="s">
        <v>160</v>
      </c>
      <c r="K47" s="24">
        <v>13772379219</v>
      </c>
      <c r="L47" s="45">
        <v>50</v>
      </c>
      <c r="M47" s="45"/>
      <c r="N47" s="45"/>
      <c r="O47" s="24"/>
      <c r="P47" s="24"/>
      <c r="Q47" s="24"/>
      <c r="R47" s="45">
        <v>50</v>
      </c>
      <c r="S47" s="24"/>
      <c r="T47" s="24"/>
      <c r="U47" s="24"/>
      <c r="V47" s="24"/>
      <c r="W47" s="24"/>
      <c r="X47" s="24"/>
      <c r="Y47" s="24"/>
      <c r="Z47" s="24"/>
      <c r="AA47" s="24" t="s">
        <v>135</v>
      </c>
      <c r="AB47" s="24" t="s">
        <v>116</v>
      </c>
      <c r="AC47" s="24" t="s">
        <v>116</v>
      </c>
      <c r="AD47" s="24" t="s">
        <v>116</v>
      </c>
      <c r="AE47" s="24" t="s">
        <v>116</v>
      </c>
      <c r="AF47" s="24" t="s">
        <v>136</v>
      </c>
      <c r="AG47" s="24">
        <v>110</v>
      </c>
      <c r="AH47" s="24">
        <v>230</v>
      </c>
      <c r="AI47" s="24">
        <v>110</v>
      </c>
      <c r="AJ47" s="24">
        <v>230</v>
      </c>
      <c r="AK47" s="24" t="s">
        <v>172</v>
      </c>
      <c r="AL47" s="24" t="s">
        <v>173</v>
      </c>
      <c r="AM47" s="24"/>
    </row>
    <row r="48" s="8" customFormat="1" ht="66" customHeight="1" spans="1:39">
      <c r="A48" s="18" t="s">
        <v>139</v>
      </c>
      <c r="B48" s="17" t="s">
        <v>140</v>
      </c>
      <c r="C48" s="24">
        <v>10200110042</v>
      </c>
      <c r="D48" s="24" t="s">
        <v>240</v>
      </c>
      <c r="E48" s="34" t="s">
        <v>1250</v>
      </c>
      <c r="F48" s="33" t="s">
        <v>149</v>
      </c>
      <c r="G48" s="24" t="s">
        <v>223</v>
      </c>
      <c r="H48" s="24">
        <v>2020</v>
      </c>
      <c r="I48" s="24" t="s">
        <v>144</v>
      </c>
      <c r="J48" s="24" t="s">
        <v>160</v>
      </c>
      <c r="K48" s="24">
        <v>13772379219</v>
      </c>
      <c r="L48" s="45">
        <v>1.5</v>
      </c>
      <c r="M48" s="45"/>
      <c r="N48" s="45"/>
      <c r="O48" s="24"/>
      <c r="P48" s="24"/>
      <c r="Q48" s="24"/>
      <c r="R48" s="45">
        <v>1.5</v>
      </c>
      <c r="S48" s="24"/>
      <c r="T48" s="24"/>
      <c r="U48" s="24"/>
      <c r="V48" s="24"/>
      <c r="W48" s="24"/>
      <c r="X48" s="24"/>
      <c r="Y48" s="24"/>
      <c r="Z48" s="24"/>
      <c r="AA48" s="24" t="s">
        <v>135</v>
      </c>
      <c r="AB48" s="24" t="s">
        <v>116</v>
      </c>
      <c r="AC48" s="24" t="s">
        <v>116</v>
      </c>
      <c r="AD48" s="24" t="s">
        <v>116</v>
      </c>
      <c r="AE48" s="24" t="s">
        <v>116</v>
      </c>
      <c r="AF48" s="24" t="s">
        <v>136</v>
      </c>
      <c r="AG48" s="24">
        <v>110</v>
      </c>
      <c r="AH48" s="24">
        <v>230</v>
      </c>
      <c r="AI48" s="24">
        <v>110</v>
      </c>
      <c r="AJ48" s="24">
        <v>230</v>
      </c>
      <c r="AK48" s="24" t="s">
        <v>172</v>
      </c>
      <c r="AL48" s="24" t="s">
        <v>173</v>
      </c>
      <c r="AM48" s="24"/>
    </row>
    <row r="49" s="8" customFormat="1" ht="66" customHeight="1" spans="1:39">
      <c r="A49" s="18" t="s">
        <v>139</v>
      </c>
      <c r="B49" s="17" t="s">
        <v>140</v>
      </c>
      <c r="C49" s="24">
        <v>10200110043</v>
      </c>
      <c r="D49" s="24" t="s">
        <v>240</v>
      </c>
      <c r="E49" s="34" t="s">
        <v>1251</v>
      </c>
      <c r="F49" s="33" t="s">
        <v>149</v>
      </c>
      <c r="G49" s="24" t="s">
        <v>223</v>
      </c>
      <c r="H49" s="24">
        <v>2020</v>
      </c>
      <c r="I49" s="24" t="s">
        <v>144</v>
      </c>
      <c r="J49" s="24" t="s">
        <v>160</v>
      </c>
      <c r="K49" s="24">
        <v>13772379219</v>
      </c>
      <c r="L49" s="45">
        <v>6</v>
      </c>
      <c r="M49" s="45"/>
      <c r="N49" s="45"/>
      <c r="O49" s="24"/>
      <c r="P49" s="24"/>
      <c r="Q49" s="24"/>
      <c r="R49" s="45">
        <v>6</v>
      </c>
      <c r="S49" s="24"/>
      <c r="T49" s="24"/>
      <c r="U49" s="24"/>
      <c r="V49" s="24"/>
      <c r="W49" s="24"/>
      <c r="X49" s="24"/>
      <c r="Y49" s="24"/>
      <c r="Z49" s="24"/>
      <c r="AA49" s="24" t="s">
        <v>135</v>
      </c>
      <c r="AB49" s="24" t="s">
        <v>116</v>
      </c>
      <c r="AC49" s="24" t="s">
        <v>116</v>
      </c>
      <c r="AD49" s="24" t="s">
        <v>116</v>
      </c>
      <c r="AE49" s="24" t="s">
        <v>116</v>
      </c>
      <c r="AF49" s="24" t="s">
        <v>136</v>
      </c>
      <c r="AG49" s="24">
        <v>110</v>
      </c>
      <c r="AH49" s="24">
        <v>230</v>
      </c>
      <c r="AI49" s="24">
        <v>110</v>
      </c>
      <c r="AJ49" s="24">
        <v>230</v>
      </c>
      <c r="AK49" s="24" t="s">
        <v>172</v>
      </c>
      <c r="AL49" s="24" t="s">
        <v>173</v>
      </c>
      <c r="AM49" s="24"/>
    </row>
    <row r="50" s="8" customFormat="1" ht="66" customHeight="1" spans="1:39">
      <c r="A50" s="18" t="s">
        <v>139</v>
      </c>
      <c r="B50" s="17" t="s">
        <v>140</v>
      </c>
      <c r="C50" s="24">
        <v>10200110044</v>
      </c>
      <c r="D50" s="24" t="s">
        <v>240</v>
      </c>
      <c r="E50" s="24" t="s">
        <v>1252</v>
      </c>
      <c r="F50" s="33" t="s">
        <v>149</v>
      </c>
      <c r="G50" s="24" t="s">
        <v>223</v>
      </c>
      <c r="H50" s="24" t="s">
        <v>1227</v>
      </c>
      <c r="I50" s="24" t="s">
        <v>144</v>
      </c>
      <c r="J50" s="24" t="s">
        <v>160</v>
      </c>
      <c r="K50" s="24">
        <v>13772379219</v>
      </c>
      <c r="L50" s="24">
        <v>18.75</v>
      </c>
      <c r="M50" s="24"/>
      <c r="N50" s="24"/>
      <c r="O50" s="24"/>
      <c r="P50" s="24"/>
      <c r="Q50" s="24"/>
      <c r="R50" s="24">
        <v>18.75</v>
      </c>
      <c r="S50" s="24"/>
      <c r="T50" s="24"/>
      <c r="U50" s="24"/>
      <c r="V50" s="24"/>
      <c r="W50" s="24"/>
      <c r="X50" s="24"/>
      <c r="Y50" s="24"/>
      <c r="Z50" s="24"/>
      <c r="AA50" s="24" t="s">
        <v>135</v>
      </c>
      <c r="AB50" s="24" t="s">
        <v>116</v>
      </c>
      <c r="AC50" s="24" t="s">
        <v>116</v>
      </c>
      <c r="AD50" s="24" t="s">
        <v>116</v>
      </c>
      <c r="AE50" s="24" t="s">
        <v>116</v>
      </c>
      <c r="AF50" s="24" t="s">
        <v>136</v>
      </c>
      <c r="AG50" s="24">
        <v>110</v>
      </c>
      <c r="AH50" s="24">
        <v>230</v>
      </c>
      <c r="AI50" s="24">
        <v>110</v>
      </c>
      <c r="AJ50" s="24">
        <v>230</v>
      </c>
      <c r="AK50" s="24" t="s">
        <v>172</v>
      </c>
      <c r="AL50" s="24" t="s">
        <v>173</v>
      </c>
      <c r="AM50" s="24" t="s">
        <v>133</v>
      </c>
    </row>
    <row r="51" s="8" customFormat="1" ht="66" customHeight="1" spans="1:39">
      <c r="A51" s="18" t="s">
        <v>139</v>
      </c>
      <c r="B51" s="17" t="s">
        <v>140</v>
      </c>
      <c r="C51" s="24">
        <v>10200110045</v>
      </c>
      <c r="D51" s="24" t="s">
        <v>240</v>
      </c>
      <c r="E51" s="35" t="s">
        <v>1253</v>
      </c>
      <c r="F51" s="33" t="s">
        <v>149</v>
      </c>
      <c r="G51" s="24" t="s">
        <v>290</v>
      </c>
      <c r="H51" s="24" t="s">
        <v>1254</v>
      </c>
      <c r="I51" s="24" t="s">
        <v>144</v>
      </c>
      <c r="J51" s="24" t="s">
        <v>160</v>
      </c>
      <c r="K51" s="24">
        <v>13772379219</v>
      </c>
      <c r="L51" s="24">
        <v>3.9</v>
      </c>
      <c r="M51" s="24"/>
      <c r="N51" s="24"/>
      <c r="O51" s="24"/>
      <c r="P51" s="24"/>
      <c r="Q51" s="24"/>
      <c r="R51" s="24">
        <v>3.9</v>
      </c>
      <c r="S51" s="24"/>
      <c r="T51" s="24"/>
      <c r="U51" s="24"/>
      <c r="V51" s="24"/>
      <c r="W51" s="24"/>
      <c r="X51" s="24"/>
      <c r="Y51" s="24"/>
      <c r="Z51" s="24"/>
      <c r="AA51" s="24" t="s">
        <v>135</v>
      </c>
      <c r="AB51" s="24" t="s">
        <v>116</v>
      </c>
      <c r="AC51" s="24" t="s">
        <v>116</v>
      </c>
      <c r="AD51" s="24" t="s">
        <v>116</v>
      </c>
      <c r="AE51" s="24" t="s">
        <v>116</v>
      </c>
      <c r="AF51" s="24" t="s">
        <v>136</v>
      </c>
      <c r="AG51" s="24">
        <v>69</v>
      </c>
      <c r="AH51" s="24">
        <v>142</v>
      </c>
      <c r="AI51" s="24">
        <v>69</v>
      </c>
      <c r="AJ51" s="24">
        <v>142</v>
      </c>
      <c r="AK51" s="24" t="s">
        <v>172</v>
      </c>
      <c r="AL51" s="24" t="s">
        <v>173</v>
      </c>
      <c r="AM51" s="24" t="s">
        <v>133</v>
      </c>
    </row>
    <row r="52" s="11" customFormat="1" ht="80" customHeight="1" spans="1:39">
      <c r="A52" s="18" t="s">
        <v>139</v>
      </c>
      <c r="B52" s="17" t="s">
        <v>140</v>
      </c>
      <c r="C52" s="24">
        <v>10200110046</v>
      </c>
      <c r="D52" s="24" t="s">
        <v>240</v>
      </c>
      <c r="E52" s="35" t="s">
        <v>1255</v>
      </c>
      <c r="F52" s="33" t="s">
        <v>149</v>
      </c>
      <c r="G52" s="24" t="s">
        <v>290</v>
      </c>
      <c r="H52" s="24">
        <v>2020</v>
      </c>
      <c r="I52" s="46" t="s">
        <v>144</v>
      </c>
      <c r="J52" s="24" t="s">
        <v>160</v>
      </c>
      <c r="K52" s="24">
        <v>13772379219</v>
      </c>
      <c r="L52" s="24">
        <v>254</v>
      </c>
      <c r="M52" s="24"/>
      <c r="N52" s="24"/>
      <c r="O52" s="24"/>
      <c r="P52" s="24"/>
      <c r="Q52" s="24"/>
      <c r="R52" s="24">
        <v>254</v>
      </c>
      <c r="S52" s="24"/>
      <c r="T52" s="24"/>
      <c r="U52" s="24"/>
      <c r="V52" s="24"/>
      <c r="W52" s="24"/>
      <c r="X52" s="24"/>
      <c r="Y52" s="24"/>
      <c r="Z52" s="24"/>
      <c r="AA52" s="24" t="s">
        <v>135</v>
      </c>
      <c r="AB52" s="24" t="s">
        <v>116</v>
      </c>
      <c r="AC52" s="24" t="s">
        <v>116</v>
      </c>
      <c r="AD52" s="24" t="s">
        <v>116</v>
      </c>
      <c r="AE52" s="24" t="s">
        <v>116</v>
      </c>
      <c r="AF52" s="24" t="s">
        <v>136</v>
      </c>
      <c r="AG52" s="24">
        <v>69</v>
      </c>
      <c r="AH52" s="24">
        <v>142</v>
      </c>
      <c r="AI52" s="24">
        <v>69</v>
      </c>
      <c r="AJ52" s="24">
        <v>142</v>
      </c>
      <c r="AK52" s="24" t="s">
        <v>172</v>
      </c>
      <c r="AL52" s="24" t="s">
        <v>173</v>
      </c>
      <c r="AM52" s="24"/>
    </row>
    <row r="53" s="10" customFormat="1" ht="76" customHeight="1" spans="1:39">
      <c r="A53" s="18" t="s">
        <v>139</v>
      </c>
      <c r="B53" s="17" t="s">
        <v>140</v>
      </c>
      <c r="C53" s="24">
        <v>10200110047</v>
      </c>
      <c r="D53" s="24" t="s">
        <v>240</v>
      </c>
      <c r="E53" s="35" t="s">
        <v>1256</v>
      </c>
      <c r="F53" s="33" t="s">
        <v>149</v>
      </c>
      <c r="G53" s="24" t="s">
        <v>228</v>
      </c>
      <c r="H53" s="24" t="s">
        <v>1254</v>
      </c>
      <c r="I53" s="24" t="s">
        <v>144</v>
      </c>
      <c r="J53" s="24" t="s">
        <v>160</v>
      </c>
      <c r="K53" s="24">
        <v>13772379219</v>
      </c>
      <c r="L53" s="24">
        <v>6.18</v>
      </c>
      <c r="M53" s="24"/>
      <c r="N53" s="24"/>
      <c r="O53" s="24"/>
      <c r="P53" s="24"/>
      <c r="Q53" s="24"/>
      <c r="R53" s="24">
        <v>6.18</v>
      </c>
      <c r="S53" s="24"/>
      <c r="T53" s="24"/>
      <c r="U53" s="24"/>
      <c r="V53" s="24"/>
      <c r="W53" s="24"/>
      <c r="X53" s="24"/>
      <c r="Y53" s="24"/>
      <c r="Z53" s="24"/>
      <c r="AA53" s="24" t="s">
        <v>135</v>
      </c>
      <c r="AB53" s="24" t="s">
        <v>116</v>
      </c>
      <c r="AC53" s="24" t="s">
        <v>116</v>
      </c>
      <c r="AD53" s="24" t="s">
        <v>116</v>
      </c>
      <c r="AE53" s="24" t="s">
        <v>116</v>
      </c>
      <c r="AF53" s="24" t="s">
        <v>136</v>
      </c>
      <c r="AG53" s="24">
        <v>79</v>
      </c>
      <c r="AH53" s="24">
        <v>157</v>
      </c>
      <c r="AI53" s="24">
        <v>79</v>
      </c>
      <c r="AJ53" s="24">
        <v>157</v>
      </c>
      <c r="AK53" s="24" t="s">
        <v>172</v>
      </c>
      <c r="AL53" s="24" t="s">
        <v>173</v>
      </c>
      <c r="AM53" s="24"/>
    </row>
    <row r="54" s="8" customFormat="1" ht="60" customHeight="1" spans="1:39">
      <c r="A54" s="18" t="s">
        <v>139</v>
      </c>
      <c r="B54" s="17" t="s">
        <v>140</v>
      </c>
      <c r="C54" s="24">
        <v>10200110048</v>
      </c>
      <c r="D54" s="24" t="s">
        <v>240</v>
      </c>
      <c r="E54" s="35" t="s">
        <v>1257</v>
      </c>
      <c r="F54" s="33" t="s">
        <v>149</v>
      </c>
      <c r="G54" s="24" t="s">
        <v>279</v>
      </c>
      <c r="H54" s="24" t="s">
        <v>1258</v>
      </c>
      <c r="I54" s="24" t="s">
        <v>144</v>
      </c>
      <c r="J54" s="24" t="s">
        <v>160</v>
      </c>
      <c r="K54" s="24">
        <v>13772379219</v>
      </c>
      <c r="L54" s="24">
        <v>2.65</v>
      </c>
      <c r="M54" s="24"/>
      <c r="N54" s="24"/>
      <c r="O54" s="24"/>
      <c r="P54" s="24"/>
      <c r="Q54" s="24"/>
      <c r="R54" s="24">
        <v>2.65</v>
      </c>
      <c r="S54" s="24"/>
      <c r="T54" s="24"/>
      <c r="U54" s="24"/>
      <c r="V54" s="24"/>
      <c r="W54" s="24"/>
      <c r="X54" s="24"/>
      <c r="Y54" s="24"/>
      <c r="Z54" s="24"/>
      <c r="AA54" s="24" t="s">
        <v>135</v>
      </c>
      <c r="AB54" s="24" t="s">
        <v>116</v>
      </c>
      <c r="AC54" s="24" t="s">
        <v>116</v>
      </c>
      <c r="AD54" s="24" t="s">
        <v>116</v>
      </c>
      <c r="AE54" s="24" t="s">
        <v>116</v>
      </c>
      <c r="AF54" s="24" t="s">
        <v>136</v>
      </c>
      <c r="AG54" s="24">
        <v>129</v>
      </c>
      <c r="AH54" s="24">
        <v>302</v>
      </c>
      <c r="AI54" s="24">
        <v>129</v>
      </c>
      <c r="AJ54" s="24">
        <v>302</v>
      </c>
      <c r="AK54" s="24" t="s">
        <v>172</v>
      </c>
      <c r="AL54" s="24" t="s">
        <v>173</v>
      </c>
      <c r="AM54" s="24"/>
    </row>
    <row r="55" s="8" customFormat="1" ht="60" customHeight="1" spans="1:39">
      <c r="A55" s="18" t="s">
        <v>139</v>
      </c>
      <c r="B55" s="17" t="s">
        <v>140</v>
      </c>
      <c r="C55" s="24">
        <v>10200110049</v>
      </c>
      <c r="D55" s="24" t="s">
        <v>240</v>
      </c>
      <c r="E55" s="25" t="s">
        <v>1259</v>
      </c>
      <c r="F55" s="24" t="s">
        <v>143</v>
      </c>
      <c r="G55" s="24" t="s">
        <v>1260</v>
      </c>
      <c r="H55" s="24">
        <v>2020</v>
      </c>
      <c r="I55" s="24" t="s">
        <v>144</v>
      </c>
      <c r="J55" s="25" t="s">
        <v>1261</v>
      </c>
      <c r="K55" s="25">
        <v>13227990279</v>
      </c>
      <c r="L55" s="47">
        <v>2.5</v>
      </c>
      <c r="M55" s="47"/>
      <c r="N55" s="47"/>
      <c r="O55" s="24"/>
      <c r="P55" s="24"/>
      <c r="Q55" s="24"/>
      <c r="R55" s="47">
        <v>2.5</v>
      </c>
      <c r="S55" s="24"/>
      <c r="T55" s="24"/>
      <c r="U55" s="24"/>
      <c r="V55" s="24"/>
      <c r="W55" s="24"/>
      <c r="X55" s="24"/>
      <c r="Y55" s="24"/>
      <c r="Z55" s="24"/>
      <c r="AA55" s="24" t="s">
        <v>135</v>
      </c>
      <c r="AB55" s="24" t="s">
        <v>116</v>
      </c>
      <c r="AC55" s="24" t="s">
        <v>136</v>
      </c>
      <c r="AD55" s="24" t="s">
        <v>116</v>
      </c>
      <c r="AE55" s="24" t="s">
        <v>116</v>
      </c>
      <c r="AF55" s="24" t="s">
        <v>136</v>
      </c>
      <c r="AG55" s="24">
        <v>63</v>
      </c>
      <c r="AH55" s="24">
        <v>153</v>
      </c>
      <c r="AI55" s="24">
        <v>63</v>
      </c>
      <c r="AJ55" s="24">
        <v>153</v>
      </c>
      <c r="AK55" s="24" t="s">
        <v>172</v>
      </c>
      <c r="AL55" s="24" t="s">
        <v>173</v>
      </c>
      <c r="AM55" s="24"/>
    </row>
    <row r="56" s="8" customFormat="1" ht="60" customHeight="1" spans="1:39">
      <c r="A56" s="18" t="s">
        <v>139</v>
      </c>
      <c r="B56" s="17" t="s">
        <v>140</v>
      </c>
      <c r="C56" s="24">
        <v>10200110050</v>
      </c>
      <c r="D56" s="24" t="s">
        <v>240</v>
      </c>
      <c r="E56" s="24" t="s">
        <v>1262</v>
      </c>
      <c r="F56" s="24" t="s">
        <v>143</v>
      </c>
      <c r="G56" s="24" t="s">
        <v>1263</v>
      </c>
      <c r="H56" s="24">
        <v>2020</v>
      </c>
      <c r="I56" s="24" t="s">
        <v>144</v>
      </c>
      <c r="J56" s="24" t="s">
        <v>835</v>
      </c>
      <c r="K56" s="24">
        <v>13379423859</v>
      </c>
      <c r="L56" s="24">
        <v>50</v>
      </c>
      <c r="M56" s="24"/>
      <c r="N56" s="24"/>
      <c r="O56" s="24"/>
      <c r="P56" s="24"/>
      <c r="Q56" s="24"/>
      <c r="R56" s="24">
        <v>50</v>
      </c>
      <c r="S56" s="24"/>
      <c r="T56" s="24"/>
      <c r="U56" s="24"/>
      <c r="V56" s="24"/>
      <c r="W56" s="24"/>
      <c r="X56" s="24"/>
      <c r="Y56" s="24"/>
      <c r="Z56" s="24"/>
      <c r="AA56" s="24" t="s">
        <v>135</v>
      </c>
      <c r="AB56" s="24" t="s">
        <v>116</v>
      </c>
      <c r="AC56" s="24" t="s">
        <v>116</v>
      </c>
      <c r="AD56" s="24" t="s">
        <v>116</v>
      </c>
      <c r="AE56" s="24" t="s">
        <v>116</v>
      </c>
      <c r="AF56" s="24" t="s">
        <v>136</v>
      </c>
      <c r="AG56" s="24">
        <v>114</v>
      </c>
      <c r="AH56" s="24">
        <v>150</v>
      </c>
      <c r="AI56" s="24">
        <v>114</v>
      </c>
      <c r="AJ56" s="24">
        <v>150</v>
      </c>
      <c r="AK56" s="24" t="s">
        <v>172</v>
      </c>
      <c r="AL56" s="24" t="s">
        <v>173</v>
      </c>
      <c r="AM56" s="24"/>
    </row>
    <row r="57" s="8" customFormat="1" ht="60" customHeight="1" spans="1:39">
      <c r="A57" s="18" t="s">
        <v>139</v>
      </c>
      <c r="B57" s="17" t="s">
        <v>140</v>
      </c>
      <c r="C57" s="24">
        <v>10200110051</v>
      </c>
      <c r="D57" s="24" t="s">
        <v>240</v>
      </c>
      <c r="E57" s="24" t="s">
        <v>1264</v>
      </c>
      <c r="F57" s="24" t="s">
        <v>143</v>
      </c>
      <c r="G57" s="24" t="s">
        <v>1265</v>
      </c>
      <c r="H57" s="24">
        <v>2020</v>
      </c>
      <c r="I57" s="24" t="s">
        <v>144</v>
      </c>
      <c r="J57" s="25" t="s">
        <v>301</v>
      </c>
      <c r="K57" s="25">
        <v>13831205730</v>
      </c>
      <c r="L57" s="24">
        <v>155</v>
      </c>
      <c r="M57" s="24"/>
      <c r="N57" s="24"/>
      <c r="O57" s="24"/>
      <c r="P57" s="24"/>
      <c r="Q57" s="24"/>
      <c r="R57" s="24">
        <v>155</v>
      </c>
      <c r="S57" s="24"/>
      <c r="T57" s="24"/>
      <c r="U57" s="24"/>
      <c r="V57" s="24"/>
      <c r="W57" s="24"/>
      <c r="X57" s="24"/>
      <c r="Y57" s="24"/>
      <c r="Z57" s="24"/>
      <c r="AA57" s="24" t="s">
        <v>135</v>
      </c>
      <c r="AB57" s="24" t="s">
        <v>116</v>
      </c>
      <c r="AC57" s="24" t="s">
        <v>136</v>
      </c>
      <c r="AD57" s="24" t="s">
        <v>116</v>
      </c>
      <c r="AE57" s="24" t="s">
        <v>116</v>
      </c>
      <c r="AF57" s="24" t="s">
        <v>136</v>
      </c>
      <c r="AG57" s="24">
        <v>102</v>
      </c>
      <c r="AH57" s="24">
        <v>235</v>
      </c>
      <c r="AI57" s="24">
        <v>102</v>
      </c>
      <c r="AJ57" s="24">
        <v>235</v>
      </c>
      <c r="AK57" s="24" t="s">
        <v>172</v>
      </c>
      <c r="AL57" s="24" t="s">
        <v>173</v>
      </c>
      <c r="AM57" s="24"/>
    </row>
    <row r="58" s="8" customFormat="1" ht="60" customHeight="1" spans="1:39">
      <c r="A58" s="18" t="s">
        <v>139</v>
      </c>
      <c r="B58" s="17" t="s">
        <v>140</v>
      </c>
      <c r="C58" s="24">
        <v>10200110052</v>
      </c>
      <c r="D58" s="24" t="s">
        <v>240</v>
      </c>
      <c r="E58" s="36" t="s">
        <v>1266</v>
      </c>
      <c r="F58" s="24" t="s">
        <v>143</v>
      </c>
      <c r="G58" s="24" t="s">
        <v>1265</v>
      </c>
      <c r="H58" s="24">
        <v>2020</v>
      </c>
      <c r="I58" s="24" t="s">
        <v>144</v>
      </c>
      <c r="J58" s="25" t="s">
        <v>301</v>
      </c>
      <c r="K58" s="25">
        <v>13831205730</v>
      </c>
      <c r="L58" s="24">
        <v>4.2</v>
      </c>
      <c r="M58" s="24"/>
      <c r="N58" s="24"/>
      <c r="O58" s="24"/>
      <c r="P58" s="24"/>
      <c r="Q58" s="24"/>
      <c r="R58" s="24">
        <v>4.2</v>
      </c>
      <c r="S58" s="24"/>
      <c r="T58" s="24"/>
      <c r="U58" s="24"/>
      <c r="V58" s="24"/>
      <c r="W58" s="24"/>
      <c r="X58" s="24"/>
      <c r="Y58" s="24"/>
      <c r="Z58" s="24"/>
      <c r="AA58" s="24" t="s">
        <v>135</v>
      </c>
      <c r="AB58" s="24" t="s">
        <v>116</v>
      </c>
      <c r="AC58" s="24" t="s">
        <v>136</v>
      </c>
      <c r="AD58" s="24" t="s">
        <v>116</v>
      </c>
      <c r="AE58" s="24" t="s">
        <v>116</v>
      </c>
      <c r="AF58" s="24" t="s">
        <v>136</v>
      </c>
      <c r="AG58" s="24">
        <v>102</v>
      </c>
      <c r="AH58" s="24">
        <v>235</v>
      </c>
      <c r="AI58" s="24">
        <v>102</v>
      </c>
      <c r="AJ58" s="24">
        <v>235</v>
      </c>
      <c r="AK58" s="24" t="s">
        <v>172</v>
      </c>
      <c r="AL58" s="24" t="s">
        <v>173</v>
      </c>
      <c r="AM58" s="24"/>
    </row>
    <row r="59" s="8" customFormat="1" ht="122" customHeight="1" spans="1:39">
      <c r="A59" s="18" t="s">
        <v>139</v>
      </c>
      <c r="B59" s="17" t="s">
        <v>140</v>
      </c>
      <c r="C59" s="24">
        <v>10200110053</v>
      </c>
      <c r="D59" s="24" t="s">
        <v>240</v>
      </c>
      <c r="E59" s="24" t="s">
        <v>1267</v>
      </c>
      <c r="F59" s="24" t="s">
        <v>143</v>
      </c>
      <c r="G59" s="24" t="s">
        <v>1265</v>
      </c>
      <c r="H59" s="24">
        <v>2020</v>
      </c>
      <c r="I59" s="24" t="s">
        <v>144</v>
      </c>
      <c r="J59" s="25" t="s">
        <v>301</v>
      </c>
      <c r="K59" s="25">
        <v>13831205730</v>
      </c>
      <c r="L59" s="24">
        <v>234.3</v>
      </c>
      <c r="M59" s="24"/>
      <c r="N59" s="24"/>
      <c r="O59" s="18"/>
      <c r="P59" s="18"/>
      <c r="Q59" s="18"/>
      <c r="R59" s="24">
        <v>234.3</v>
      </c>
      <c r="S59" s="18"/>
      <c r="T59" s="18"/>
      <c r="U59" s="18"/>
      <c r="V59" s="18"/>
      <c r="W59" s="18"/>
      <c r="X59" s="18"/>
      <c r="Y59" s="18"/>
      <c r="Z59" s="18"/>
      <c r="AA59" s="18" t="s">
        <v>135</v>
      </c>
      <c r="AB59" s="18" t="s">
        <v>116</v>
      </c>
      <c r="AC59" s="18" t="s">
        <v>136</v>
      </c>
      <c r="AD59" s="18" t="s">
        <v>116</v>
      </c>
      <c r="AE59" s="18" t="s">
        <v>116</v>
      </c>
      <c r="AF59" s="18" t="s">
        <v>136</v>
      </c>
      <c r="AG59" s="18">
        <v>102</v>
      </c>
      <c r="AH59" s="18">
        <v>235</v>
      </c>
      <c r="AI59" s="18">
        <v>102</v>
      </c>
      <c r="AJ59" s="18">
        <v>235</v>
      </c>
      <c r="AK59" s="53" t="s">
        <v>401</v>
      </c>
      <c r="AL59" s="24" t="s">
        <v>173</v>
      </c>
      <c r="AM59" s="24"/>
    </row>
    <row r="60" s="10" customFormat="1" ht="60" customHeight="1" spans="1:39">
      <c r="A60" s="18" t="s">
        <v>139</v>
      </c>
      <c r="B60" s="17" t="s">
        <v>140</v>
      </c>
      <c r="C60" s="24">
        <v>10200110054</v>
      </c>
      <c r="D60" s="24" t="s">
        <v>240</v>
      </c>
      <c r="E60" s="24" t="s">
        <v>1268</v>
      </c>
      <c r="F60" s="24" t="s">
        <v>143</v>
      </c>
      <c r="G60" s="24" t="s">
        <v>447</v>
      </c>
      <c r="H60" s="24">
        <v>2020</v>
      </c>
      <c r="I60" s="24" t="s">
        <v>144</v>
      </c>
      <c r="J60" s="25" t="s">
        <v>448</v>
      </c>
      <c r="K60" s="25">
        <v>13488387888</v>
      </c>
      <c r="L60" s="24">
        <v>54</v>
      </c>
      <c r="M60" s="24"/>
      <c r="N60" s="24"/>
      <c r="O60" s="24"/>
      <c r="P60" s="24"/>
      <c r="Q60" s="24"/>
      <c r="R60" s="24">
        <v>54</v>
      </c>
      <c r="S60" s="24"/>
      <c r="T60" s="24"/>
      <c r="U60" s="24"/>
      <c r="V60" s="24"/>
      <c r="W60" s="24"/>
      <c r="X60" s="24"/>
      <c r="Y60" s="24"/>
      <c r="Z60" s="24"/>
      <c r="AA60" s="24" t="s">
        <v>135</v>
      </c>
      <c r="AB60" s="24" t="s">
        <v>116</v>
      </c>
      <c r="AC60" s="24" t="s">
        <v>136</v>
      </c>
      <c r="AD60" s="24" t="s">
        <v>116</v>
      </c>
      <c r="AE60" s="24" t="s">
        <v>116</v>
      </c>
      <c r="AF60" s="24" t="s">
        <v>136</v>
      </c>
      <c r="AG60" s="24">
        <v>55</v>
      </c>
      <c r="AH60" s="24">
        <v>106</v>
      </c>
      <c r="AI60" s="24">
        <v>55</v>
      </c>
      <c r="AJ60" s="24">
        <v>106</v>
      </c>
      <c r="AK60" s="24" t="s">
        <v>172</v>
      </c>
      <c r="AL60" s="24" t="s">
        <v>173</v>
      </c>
      <c r="AM60" s="18"/>
    </row>
    <row r="61" s="8" customFormat="1" ht="60" customHeight="1" spans="1:39">
      <c r="A61" s="18" t="s">
        <v>139</v>
      </c>
      <c r="B61" s="17" t="s">
        <v>140</v>
      </c>
      <c r="C61" s="24">
        <v>10200110055</v>
      </c>
      <c r="D61" s="24" t="s">
        <v>240</v>
      </c>
      <c r="E61" s="24" t="s">
        <v>1269</v>
      </c>
      <c r="F61" s="33" t="s">
        <v>155</v>
      </c>
      <c r="G61" s="24" t="s">
        <v>335</v>
      </c>
      <c r="H61" s="24">
        <v>2020</v>
      </c>
      <c r="I61" s="24" t="s">
        <v>144</v>
      </c>
      <c r="J61" s="48" t="s">
        <v>1270</v>
      </c>
      <c r="K61" s="47">
        <v>13720711399</v>
      </c>
      <c r="L61" s="24">
        <v>50</v>
      </c>
      <c r="M61" s="24"/>
      <c r="N61" s="24"/>
      <c r="O61" s="24"/>
      <c r="P61" s="24"/>
      <c r="Q61" s="24"/>
      <c r="R61" s="24">
        <v>50</v>
      </c>
      <c r="S61" s="24"/>
      <c r="T61" s="24"/>
      <c r="U61" s="24"/>
      <c r="V61" s="24"/>
      <c r="W61" s="24"/>
      <c r="X61" s="24"/>
      <c r="Y61" s="24"/>
      <c r="Z61" s="24"/>
      <c r="AA61" s="24" t="s">
        <v>135</v>
      </c>
      <c r="AB61" s="24" t="s">
        <v>116</v>
      </c>
      <c r="AC61" s="24" t="s">
        <v>116</v>
      </c>
      <c r="AD61" s="24" t="s">
        <v>116</v>
      </c>
      <c r="AE61" s="24" t="s">
        <v>116</v>
      </c>
      <c r="AF61" s="24" t="s">
        <v>136</v>
      </c>
      <c r="AG61" s="24">
        <v>74</v>
      </c>
      <c r="AH61" s="24">
        <v>157</v>
      </c>
      <c r="AI61" s="24">
        <v>74</v>
      </c>
      <c r="AJ61" s="24">
        <v>157</v>
      </c>
      <c r="AK61" s="24" t="s">
        <v>172</v>
      </c>
      <c r="AL61" s="24" t="s">
        <v>173</v>
      </c>
      <c r="AM61" s="24"/>
    </row>
    <row r="62" s="8" customFormat="1" ht="60" customHeight="1" spans="1:39">
      <c r="A62" s="18" t="s">
        <v>139</v>
      </c>
      <c r="B62" s="17" t="s">
        <v>140</v>
      </c>
      <c r="C62" s="24">
        <v>10200110056</v>
      </c>
      <c r="D62" s="24" t="s">
        <v>240</v>
      </c>
      <c r="E62" s="24" t="s">
        <v>1271</v>
      </c>
      <c r="F62" s="33" t="s">
        <v>155</v>
      </c>
      <c r="G62" s="24" t="s">
        <v>235</v>
      </c>
      <c r="H62" s="24">
        <v>2020</v>
      </c>
      <c r="I62" s="24" t="s">
        <v>144</v>
      </c>
      <c r="J62" s="48" t="s">
        <v>236</v>
      </c>
      <c r="K62" s="48">
        <v>13572680369</v>
      </c>
      <c r="L62" s="24">
        <v>25</v>
      </c>
      <c r="M62" s="24"/>
      <c r="N62" s="24"/>
      <c r="O62" s="24"/>
      <c r="P62" s="24"/>
      <c r="Q62" s="24"/>
      <c r="R62" s="24">
        <v>25</v>
      </c>
      <c r="S62" s="24"/>
      <c r="T62" s="24"/>
      <c r="U62" s="24"/>
      <c r="V62" s="24"/>
      <c r="W62" s="24"/>
      <c r="X62" s="24"/>
      <c r="Y62" s="24"/>
      <c r="Z62" s="24"/>
      <c r="AA62" s="24" t="s">
        <v>135</v>
      </c>
      <c r="AB62" s="24" t="s">
        <v>116</v>
      </c>
      <c r="AC62" s="24" t="s">
        <v>116</v>
      </c>
      <c r="AD62" s="24" t="s">
        <v>116</v>
      </c>
      <c r="AE62" s="24" t="s">
        <v>116</v>
      </c>
      <c r="AF62" s="24" t="s">
        <v>136</v>
      </c>
      <c r="AG62" s="24">
        <v>88</v>
      </c>
      <c r="AH62" s="24">
        <v>177</v>
      </c>
      <c r="AI62" s="24">
        <v>88</v>
      </c>
      <c r="AJ62" s="24">
        <v>177</v>
      </c>
      <c r="AK62" s="24" t="s">
        <v>172</v>
      </c>
      <c r="AL62" s="24" t="s">
        <v>173</v>
      </c>
      <c r="AM62" s="24"/>
    </row>
    <row r="63" s="8" customFormat="1" ht="60" customHeight="1" spans="1:39">
      <c r="A63" s="18" t="s">
        <v>139</v>
      </c>
      <c r="B63" s="17" t="s">
        <v>140</v>
      </c>
      <c r="C63" s="24">
        <v>10200110057</v>
      </c>
      <c r="D63" s="24" t="s">
        <v>240</v>
      </c>
      <c r="E63" s="24" t="s">
        <v>1272</v>
      </c>
      <c r="F63" s="24" t="s">
        <v>155</v>
      </c>
      <c r="G63" s="24" t="s">
        <v>235</v>
      </c>
      <c r="H63" s="24">
        <v>2020</v>
      </c>
      <c r="I63" s="24" t="s">
        <v>144</v>
      </c>
      <c r="J63" s="48" t="s">
        <v>236</v>
      </c>
      <c r="K63" s="48">
        <v>13572680369</v>
      </c>
      <c r="L63" s="24">
        <v>2</v>
      </c>
      <c r="M63" s="24"/>
      <c r="N63" s="24"/>
      <c r="O63" s="24"/>
      <c r="P63" s="24"/>
      <c r="Q63" s="24"/>
      <c r="R63" s="24">
        <v>2</v>
      </c>
      <c r="S63" s="24"/>
      <c r="T63" s="24"/>
      <c r="U63" s="24"/>
      <c r="V63" s="24"/>
      <c r="W63" s="24"/>
      <c r="X63" s="24"/>
      <c r="Y63" s="24"/>
      <c r="Z63" s="24"/>
      <c r="AA63" s="24" t="s">
        <v>135</v>
      </c>
      <c r="AB63" s="24" t="s">
        <v>116</v>
      </c>
      <c r="AC63" s="24" t="s">
        <v>116</v>
      </c>
      <c r="AD63" s="24" t="s">
        <v>116</v>
      </c>
      <c r="AE63" s="24" t="s">
        <v>116</v>
      </c>
      <c r="AF63" s="24" t="s">
        <v>136</v>
      </c>
      <c r="AG63" s="24">
        <v>88</v>
      </c>
      <c r="AH63" s="24">
        <v>177</v>
      </c>
      <c r="AI63" s="24">
        <v>88</v>
      </c>
      <c r="AJ63" s="24">
        <v>177</v>
      </c>
      <c r="AK63" s="24" t="s">
        <v>172</v>
      </c>
      <c r="AL63" s="24" t="s">
        <v>173</v>
      </c>
      <c r="AM63" s="24"/>
    </row>
    <row r="64" s="10" customFormat="1" ht="73" customHeight="1" spans="1:39">
      <c r="A64" s="18" t="s">
        <v>139</v>
      </c>
      <c r="B64" s="17" t="s">
        <v>140</v>
      </c>
      <c r="C64" s="24">
        <v>10200110058</v>
      </c>
      <c r="D64" s="24" t="s">
        <v>240</v>
      </c>
      <c r="E64" s="24" t="s">
        <v>1271</v>
      </c>
      <c r="F64" s="33" t="s">
        <v>155</v>
      </c>
      <c r="G64" s="24" t="s">
        <v>899</v>
      </c>
      <c r="H64" s="24">
        <v>2020</v>
      </c>
      <c r="I64" s="24" t="s">
        <v>144</v>
      </c>
      <c r="J64" s="48" t="s">
        <v>236</v>
      </c>
      <c r="K64" s="48">
        <v>13572680369</v>
      </c>
      <c r="L64" s="24">
        <v>25</v>
      </c>
      <c r="M64" s="24"/>
      <c r="N64" s="24"/>
      <c r="O64" s="24"/>
      <c r="P64" s="24"/>
      <c r="Q64" s="24"/>
      <c r="R64" s="24">
        <v>25</v>
      </c>
      <c r="S64" s="24"/>
      <c r="T64" s="24"/>
      <c r="U64" s="24"/>
      <c r="V64" s="24"/>
      <c r="W64" s="24"/>
      <c r="X64" s="24"/>
      <c r="Y64" s="24"/>
      <c r="Z64" s="24"/>
      <c r="AA64" s="24" t="s">
        <v>135</v>
      </c>
      <c r="AB64" s="24" t="s">
        <v>116</v>
      </c>
      <c r="AC64" s="24" t="s">
        <v>116</v>
      </c>
      <c r="AD64" s="24" t="s">
        <v>116</v>
      </c>
      <c r="AE64" s="24" t="s">
        <v>116</v>
      </c>
      <c r="AF64" s="24" t="s">
        <v>136</v>
      </c>
      <c r="AG64" s="24">
        <v>88</v>
      </c>
      <c r="AH64" s="24">
        <v>177</v>
      </c>
      <c r="AI64" s="24">
        <v>88</v>
      </c>
      <c r="AJ64" s="24">
        <v>177</v>
      </c>
      <c r="AK64" s="24" t="s">
        <v>172</v>
      </c>
      <c r="AL64" s="24" t="s">
        <v>173</v>
      </c>
      <c r="AM64" s="24"/>
    </row>
    <row r="65" s="8" customFormat="1" ht="73" customHeight="1" spans="1:39">
      <c r="A65" s="18" t="s">
        <v>139</v>
      </c>
      <c r="B65" s="17" t="s">
        <v>140</v>
      </c>
      <c r="C65" s="24">
        <v>10200110059</v>
      </c>
      <c r="D65" s="24" t="s">
        <v>240</v>
      </c>
      <c r="E65" s="24" t="s">
        <v>1273</v>
      </c>
      <c r="F65" s="33" t="s">
        <v>155</v>
      </c>
      <c r="G65" s="24" t="s">
        <v>314</v>
      </c>
      <c r="H65" s="24">
        <v>2020</v>
      </c>
      <c r="I65" s="24" t="s">
        <v>144</v>
      </c>
      <c r="J65" s="48" t="s">
        <v>236</v>
      </c>
      <c r="K65" s="48">
        <v>13572680369</v>
      </c>
      <c r="L65" s="24">
        <v>50</v>
      </c>
      <c r="M65" s="24"/>
      <c r="N65" s="24"/>
      <c r="O65" s="24"/>
      <c r="P65" s="24"/>
      <c r="Q65" s="24"/>
      <c r="R65" s="24">
        <v>50</v>
      </c>
      <c r="S65" s="24"/>
      <c r="T65" s="24"/>
      <c r="U65" s="24"/>
      <c r="V65" s="24"/>
      <c r="W65" s="24"/>
      <c r="X65" s="24"/>
      <c r="Y65" s="24"/>
      <c r="Z65" s="24"/>
      <c r="AA65" s="24" t="s">
        <v>135</v>
      </c>
      <c r="AB65" s="24" t="s">
        <v>116</v>
      </c>
      <c r="AC65" s="24" t="s">
        <v>116</v>
      </c>
      <c r="AD65" s="24" t="s">
        <v>116</v>
      </c>
      <c r="AE65" s="24" t="s">
        <v>116</v>
      </c>
      <c r="AF65" s="24" t="s">
        <v>136</v>
      </c>
      <c r="AG65" s="24">
        <v>88</v>
      </c>
      <c r="AH65" s="24">
        <v>177</v>
      </c>
      <c r="AI65" s="24">
        <v>88</v>
      </c>
      <c r="AJ65" s="24">
        <v>177</v>
      </c>
      <c r="AK65" s="24" t="s">
        <v>172</v>
      </c>
      <c r="AL65" s="24" t="s">
        <v>173</v>
      </c>
      <c r="AM65" s="24"/>
    </row>
    <row r="66" s="8" customFormat="1" ht="73" customHeight="1" spans="1:39">
      <c r="A66" s="18" t="s">
        <v>139</v>
      </c>
      <c r="B66" s="17" t="s">
        <v>140</v>
      </c>
      <c r="C66" s="24">
        <v>10200110060</v>
      </c>
      <c r="D66" s="24" t="s">
        <v>240</v>
      </c>
      <c r="E66" s="24" t="s">
        <v>1274</v>
      </c>
      <c r="F66" s="33" t="s">
        <v>155</v>
      </c>
      <c r="G66" s="24" t="s">
        <v>317</v>
      </c>
      <c r="H66" s="24">
        <v>2020</v>
      </c>
      <c r="I66" s="24" t="s">
        <v>144</v>
      </c>
      <c r="J66" s="48" t="s">
        <v>1275</v>
      </c>
      <c r="K66" s="25">
        <v>15353879539</v>
      </c>
      <c r="L66" s="24">
        <v>87.5</v>
      </c>
      <c r="M66" s="24"/>
      <c r="N66" s="24"/>
      <c r="O66" s="24"/>
      <c r="P66" s="24"/>
      <c r="Q66" s="24"/>
      <c r="R66" s="24">
        <v>87.5</v>
      </c>
      <c r="S66" s="24"/>
      <c r="T66" s="24"/>
      <c r="U66" s="24"/>
      <c r="V66" s="24"/>
      <c r="W66" s="24"/>
      <c r="X66" s="24"/>
      <c r="Y66" s="24"/>
      <c r="Z66" s="24"/>
      <c r="AA66" s="24" t="s">
        <v>135</v>
      </c>
      <c r="AB66" s="24" t="s">
        <v>116</v>
      </c>
      <c r="AC66" s="24" t="s">
        <v>116</v>
      </c>
      <c r="AD66" s="24" t="s">
        <v>116</v>
      </c>
      <c r="AE66" s="24" t="s">
        <v>116</v>
      </c>
      <c r="AF66" s="24" t="s">
        <v>136</v>
      </c>
      <c r="AG66" s="24">
        <v>63</v>
      </c>
      <c r="AH66" s="24">
        <v>142</v>
      </c>
      <c r="AI66" s="24">
        <v>63</v>
      </c>
      <c r="AJ66" s="24">
        <v>142</v>
      </c>
      <c r="AK66" s="24" t="s">
        <v>172</v>
      </c>
      <c r="AL66" s="24" t="s">
        <v>173</v>
      </c>
      <c r="AM66" s="24"/>
    </row>
    <row r="67" s="8" customFormat="1" ht="73" customHeight="1" spans="1:39">
      <c r="A67" s="18" t="s">
        <v>139</v>
      </c>
      <c r="B67" s="17" t="s">
        <v>140</v>
      </c>
      <c r="C67" s="24">
        <v>10200110061</v>
      </c>
      <c r="D67" s="24" t="s">
        <v>240</v>
      </c>
      <c r="E67" s="24" t="s">
        <v>1276</v>
      </c>
      <c r="F67" s="33" t="s">
        <v>155</v>
      </c>
      <c r="G67" s="24" t="s">
        <v>178</v>
      </c>
      <c r="H67" s="24">
        <v>2020</v>
      </c>
      <c r="I67" s="24" t="s">
        <v>144</v>
      </c>
      <c r="J67" s="48" t="s">
        <v>315</v>
      </c>
      <c r="K67" s="48">
        <v>13992262929</v>
      </c>
      <c r="L67" s="24">
        <v>12.5</v>
      </c>
      <c r="M67" s="24"/>
      <c r="N67" s="24"/>
      <c r="O67" s="24"/>
      <c r="P67" s="24"/>
      <c r="Q67" s="24"/>
      <c r="R67" s="24">
        <v>12.5</v>
      </c>
      <c r="S67" s="24"/>
      <c r="T67" s="24"/>
      <c r="U67" s="24"/>
      <c r="V67" s="24"/>
      <c r="W67" s="24"/>
      <c r="X67" s="24"/>
      <c r="Y67" s="24"/>
      <c r="Z67" s="24"/>
      <c r="AA67" s="24" t="s">
        <v>135</v>
      </c>
      <c r="AB67" s="24" t="s">
        <v>116</v>
      </c>
      <c r="AC67" s="24" t="s">
        <v>116</v>
      </c>
      <c r="AD67" s="24" t="s">
        <v>116</v>
      </c>
      <c r="AE67" s="24" t="s">
        <v>116</v>
      </c>
      <c r="AF67" s="24" t="s">
        <v>136</v>
      </c>
      <c r="AG67" s="24">
        <v>78</v>
      </c>
      <c r="AH67" s="24">
        <v>165</v>
      </c>
      <c r="AI67" s="24">
        <v>78</v>
      </c>
      <c r="AJ67" s="24">
        <v>165</v>
      </c>
      <c r="AK67" s="24" t="s">
        <v>172</v>
      </c>
      <c r="AL67" s="24" t="s">
        <v>173</v>
      </c>
      <c r="AM67" s="24"/>
    </row>
    <row r="68" s="8" customFormat="1" ht="73" customHeight="1" spans="1:39">
      <c r="A68" s="18" t="s">
        <v>139</v>
      </c>
      <c r="B68" s="17" t="s">
        <v>140</v>
      </c>
      <c r="C68" s="24">
        <v>10200110062</v>
      </c>
      <c r="D68" s="24" t="s">
        <v>240</v>
      </c>
      <c r="E68" s="24" t="s">
        <v>1273</v>
      </c>
      <c r="F68" s="33" t="s">
        <v>155</v>
      </c>
      <c r="G68" s="24" t="s">
        <v>303</v>
      </c>
      <c r="H68" s="24">
        <v>2020</v>
      </c>
      <c r="I68" s="24" t="s">
        <v>144</v>
      </c>
      <c r="J68" s="48" t="s">
        <v>318</v>
      </c>
      <c r="K68" s="47">
        <v>13209128877</v>
      </c>
      <c r="L68" s="24">
        <v>50</v>
      </c>
      <c r="M68" s="24"/>
      <c r="N68" s="24"/>
      <c r="O68" s="24"/>
      <c r="P68" s="24"/>
      <c r="Q68" s="24"/>
      <c r="R68" s="24">
        <v>50</v>
      </c>
      <c r="S68" s="24"/>
      <c r="T68" s="24"/>
      <c r="U68" s="24"/>
      <c r="V68" s="24"/>
      <c r="W68" s="24"/>
      <c r="X68" s="24"/>
      <c r="Y68" s="24"/>
      <c r="Z68" s="24"/>
      <c r="AA68" s="24" t="s">
        <v>135</v>
      </c>
      <c r="AB68" s="24" t="s">
        <v>116</v>
      </c>
      <c r="AC68" s="24" t="s">
        <v>116</v>
      </c>
      <c r="AD68" s="24" t="s">
        <v>116</v>
      </c>
      <c r="AE68" s="24" t="s">
        <v>116</v>
      </c>
      <c r="AF68" s="24" t="s">
        <v>136</v>
      </c>
      <c r="AG68" s="24">
        <v>79</v>
      </c>
      <c r="AH68" s="24">
        <v>192</v>
      </c>
      <c r="AI68" s="24">
        <v>79</v>
      </c>
      <c r="AJ68" s="24">
        <v>192</v>
      </c>
      <c r="AK68" s="24" t="s">
        <v>172</v>
      </c>
      <c r="AL68" s="24" t="s">
        <v>173</v>
      </c>
      <c r="AM68" s="24"/>
    </row>
    <row r="69" s="8" customFormat="1" ht="60" customHeight="1" spans="1:39">
      <c r="A69" s="18" t="s">
        <v>139</v>
      </c>
      <c r="B69" s="17" t="s">
        <v>140</v>
      </c>
      <c r="C69" s="24">
        <v>10200110063</v>
      </c>
      <c r="D69" s="24" t="s">
        <v>240</v>
      </c>
      <c r="E69" s="24" t="s">
        <v>1277</v>
      </c>
      <c r="F69" s="33" t="s">
        <v>155</v>
      </c>
      <c r="G69" s="24" t="s">
        <v>178</v>
      </c>
      <c r="H69" s="24">
        <v>2020</v>
      </c>
      <c r="I69" s="24" t="s">
        <v>144</v>
      </c>
      <c r="J69" s="48" t="s">
        <v>318</v>
      </c>
      <c r="K69" s="47">
        <v>13209128877</v>
      </c>
      <c r="L69" s="24">
        <v>0.8</v>
      </c>
      <c r="M69" s="24"/>
      <c r="N69" s="24"/>
      <c r="O69" s="24"/>
      <c r="P69" s="24"/>
      <c r="Q69" s="24"/>
      <c r="R69" s="24">
        <v>0.8</v>
      </c>
      <c r="S69" s="24"/>
      <c r="T69" s="24"/>
      <c r="U69" s="24"/>
      <c r="V69" s="24"/>
      <c r="W69" s="24"/>
      <c r="X69" s="24"/>
      <c r="Y69" s="24"/>
      <c r="Z69" s="24"/>
      <c r="AA69" s="24" t="s">
        <v>135</v>
      </c>
      <c r="AB69" s="24" t="s">
        <v>116</v>
      </c>
      <c r="AC69" s="24" t="s">
        <v>116</v>
      </c>
      <c r="AD69" s="24" t="s">
        <v>116</v>
      </c>
      <c r="AE69" s="24" t="s">
        <v>116</v>
      </c>
      <c r="AF69" s="24" t="s">
        <v>136</v>
      </c>
      <c r="AG69" s="24">
        <v>79</v>
      </c>
      <c r="AH69" s="24">
        <v>192</v>
      </c>
      <c r="AI69" s="24">
        <v>79</v>
      </c>
      <c r="AJ69" s="24">
        <v>192</v>
      </c>
      <c r="AK69" s="24" t="s">
        <v>172</v>
      </c>
      <c r="AL69" s="24" t="s">
        <v>173</v>
      </c>
      <c r="AM69" s="24"/>
    </row>
    <row r="70" s="8" customFormat="1" ht="60" customHeight="1" spans="1:39">
      <c r="A70" s="18" t="s">
        <v>139</v>
      </c>
      <c r="B70" s="17" t="s">
        <v>140</v>
      </c>
      <c r="C70" s="24">
        <v>10200110064</v>
      </c>
      <c r="D70" s="24" t="s">
        <v>240</v>
      </c>
      <c r="E70" s="24" t="s">
        <v>1278</v>
      </c>
      <c r="F70" s="33" t="s">
        <v>155</v>
      </c>
      <c r="G70" s="24" t="s">
        <v>308</v>
      </c>
      <c r="H70" s="24" t="s">
        <v>1279</v>
      </c>
      <c r="I70" s="24" t="s">
        <v>144</v>
      </c>
      <c r="J70" s="48" t="s">
        <v>306</v>
      </c>
      <c r="K70" s="47">
        <v>13772309672</v>
      </c>
      <c r="L70" s="24">
        <v>8.45</v>
      </c>
      <c r="M70" s="24"/>
      <c r="N70" s="24"/>
      <c r="O70" s="24"/>
      <c r="P70" s="24"/>
      <c r="Q70" s="24"/>
      <c r="R70" s="24">
        <v>8.45</v>
      </c>
      <c r="S70" s="24"/>
      <c r="T70" s="24"/>
      <c r="U70" s="24"/>
      <c r="V70" s="24"/>
      <c r="W70" s="24"/>
      <c r="X70" s="24"/>
      <c r="Y70" s="24"/>
      <c r="Z70" s="24"/>
      <c r="AA70" s="24" t="s">
        <v>135</v>
      </c>
      <c r="AB70" s="24" t="s">
        <v>116</v>
      </c>
      <c r="AC70" s="24" t="s">
        <v>116</v>
      </c>
      <c r="AD70" s="24" t="s">
        <v>116</v>
      </c>
      <c r="AE70" s="24" t="s">
        <v>116</v>
      </c>
      <c r="AF70" s="24" t="s">
        <v>136</v>
      </c>
      <c r="AG70" s="24">
        <v>31</v>
      </c>
      <c r="AH70" s="24">
        <v>74</v>
      </c>
      <c r="AI70" s="24">
        <v>31</v>
      </c>
      <c r="AJ70" s="24">
        <v>74</v>
      </c>
      <c r="AK70" s="24" t="s">
        <v>172</v>
      </c>
      <c r="AL70" s="24" t="s">
        <v>173</v>
      </c>
      <c r="AM70" s="24"/>
    </row>
    <row r="71" s="8" customFormat="1" ht="60" customHeight="1" spans="1:39">
      <c r="A71" s="18" t="s">
        <v>139</v>
      </c>
      <c r="B71" s="17" t="s">
        <v>140</v>
      </c>
      <c r="C71" s="24">
        <v>10200110065</v>
      </c>
      <c r="D71" s="24" t="s">
        <v>240</v>
      </c>
      <c r="E71" s="24" t="s">
        <v>1280</v>
      </c>
      <c r="F71" s="33" t="s">
        <v>155</v>
      </c>
      <c r="G71" s="24" t="s">
        <v>238</v>
      </c>
      <c r="H71" s="24" t="s">
        <v>1258</v>
      </c>
      <c r="I71" s="24" t="s">
        <v>144</v>
      </c>
      <c r="J71" s="48" t="s">
        <v>306</v>
      </c>
      <c r="K71" s="47">
        <v>13772309672</v>
      </c>
      <c r="L71" s="24">
        <v>8.1</v>
      </c>
      <c r="M71" s="24"/>
      <c r="N71" s="24"/>
      <c r="O71" s="24"/>
      <c r="P71" s="24"/>
      <c r="Q71" s="24"/>
      <c r="R71" s="24">
        <v>8.1</v>
      </c>
      <c r="S71" s="24"/>
      <c r="T71" s="24"/>
      <c r="U71" s="24"/>
      <c r="V71" s="24"/>
      <c r="W71" s="24"/>
      <c r="X71" s="24"/>
      <c r="Y71" s="24"/>
      <c r="Z71" s="24"/>
      <c r="AA71" s="24" t="s">
        <v>135</v>
      </c>
      <c r="AB71" s="24" t="s">
        <v>116</v>
      </c>
      <c r="AC71" s="24" t="s">
        <v>116</v>
      </c>
      <c r="AD71" s="24" t="s">
        <v>116</v>
      </c>
      <c r="AE71" s="24" t="s">
        <v>116</v>
      </c>
      <c r="AF71" s="24" t="s">
        <v>136</v>
      </c>
      <c r="AG71" s="24">
        <v>31</v>
      </c>
      <c r="AH71" s="24">
        <v>74</v>
      </c>
      <c r="AI71" s="24">
        <v>31</v>
      </c>
      <c r="AJ71" s="24">
        <v>74</v>
      </c>
      <c r="AK71" s="24" t="s">
        <v>172</v>
      </c>
      <c r="AL71" s="24" t="s">
        <v>173</v>
      </c>
      <c r="AM71" s="24"/>
    </row>
    <row r="72" s="8" customFormat="1" ht="60" customHeight="1" spans="1:39">
      <c r="A72" s="18" t="s">
        <v>139</v>
      </c>
      <c r="B72" s="17" t="s">
        <v>140</v>
      </c>
      <c r="C72" s="24">
        <v>10200110066</v>
      </c>
      <c r="D72" s="24" t="s">
        <v>240</v>
      </c>
      <c r="E72" s="24" t="s">
        <v>1281</v>
      </c>
      <c r="F72" s="33" t="s">
        <v>155</v>
      </c>
      <c r="G72" s="24" t="s">
        <v>235</v>
      </c>
      <c r="H72" s="24" t="s">
        <v>1258</v>
      </c>
      <c r="I72" s="24" t="s">
        <v>144</v>
      </c>
      <c r="J72" s="48" t="s">
        <v>304</v>
      </c>
      <c r="K72" s="48">
        <v>18710525252</v>
      </c>
      <c r="L72" s="24">
        <v>17.6</v>
      </c>
      <c r="M72" s="24"/>
      <c r="N72" s="24"/>
      <c r="O72" s="24"/>
      <c r="P72" s="24"/>
      <c r="Q72" s="24"/>
      <c r="R72" s="24">
        <v>17.6</v>
      </c>
      <c r="S72" s="24"/>
      <c r="T72" s="24"/>
      <c r="U72" s="24"/>
      <c r="V72" s="24"/>
      <c r="W72" s="24"/>
      <c r="X72" s="24"/>
      <c r="Y72" s="24"/>
      <c r="Z72" s="24"/>
      <c r="AA72" s="24" t="s">
        <v>135</v>
      </c>
      <c r="AB72" s="24" t="s">
        <v>116</v>
      </c>
      <c r="AC72" s="24" t="s">
        <v>116</v>
      </c>
      <c r="AD72" s="24" t="s">
        <v>116</v>
      </c>
      <c r="AE72" s="24" t="s">
        <v>116</v>
      </c>
      <c r="AF72" s="24" t="s">
        <v>136</v>
      </c>
      <c r="AG72" s="24">
        <v>78</v>
      </c>
      <c r="AH72" s="24">
        <v>161</v>
      </c>
      <c r="AI72" s="24">
        <v>78</v>
      </c>
      <c r="AJ72" s="24">
        <v>161</v>
      </c>
      <c r="AK72" s="24" t="s">
        <v>172</v>
      </c>
      <c r="AL72" s="24" t="s">
        <v>173</v>
      </c>
      <c r="AM72" s="24"/>
    </row>
    <row r="73" s="8" customFormat="1" ht="60" customHeight="1" spans="1:39">
      <c r="A73" s="18" t="s">
        <v>139</v>
      </c>
      <c r="B73" s="17" t="s">
        <v>140</v>
      </c>
      <c r="C73" s="24">
        <v>10200110067</v>
      </c>
      <c r="D73" s="24" t="s">
        <v>240</v>
      </c>
      <c r="E73" s="24" t="s">
        <v>1282</v>
      </c>
      <c r="F73" s="33" t="s">
        <v>155</v>
      </c>
      <c r="G73" s="24" t="s">
        <v>235</v>
      </c>
      <c r="H73" s="24" t="s">
        <v>1254</v>
      </c>
      <c r="I73" s="24" t="s">
        <v>144</v>
      </c>
      <c r="J73" s="48" t="s">
        <v>309</v>
      </c>
      <c r="K73" s="48">
        <v>15929143733</v>
      </c>
      <c r="L73" s="24">
        <v>30</v>
      </c>
      <c r="M73" s="24"/>
      <c r="N73" s="24"/>
      <c r="O73" s="24"/>
      <c r="P73" s="24"/>
      <c r="Q73" s="24"/>
      <c r="R73" s="24">
        <v>30</v>
      </c>
      <c r="S73" s="24"/>
      <c r="T73" s="24"/>
      <c r="U73" s="24"/>
      <c r="V73" s="24"/>
      <c r="W73" s="24"/>
      <c r="X73" s="24"/>
      <c r="Y73" s="24"/>
      <c r="Z73" s="24"/>
      <c r="AA73" s="24" t="s">
        <v>135</v>
      </c>
      <c r="AB73" s="24" t="s">
        <v>116</v>
      </c>
      <c r="AC73" s="24" t="s">
        <v>116</v>
      </c>
      <c r="AD73" s="24" t="s">
        <v>116</v>
      </c>
      <c r="AE73" s="24" t="s">
        <v>116</v>
      </c>
      <c r="AF73" s="24" t="s">
        <v>136</v>
      </c>
      <c r="AG73" s="24">
        <v>78</v>
      </c>
      <c r="AH73" s="24">
        <v>161</v>
      </c>
      <c r="AI73" s="24">
        <v>78</v>
      </c>
      <c r="AJ73" s="24">
        <v>161</v>
      </c>
      <c r="AK73" s="24" t="s">
        <v>172</v>
      </c>
      <c r="AL73" s="24" t="s">
        <v>173</v>
      </c>
      <c r="AM73" s="24"/>
    </row>
    <row r="74" s="8" customFormat="1" ht="60" customHeight="1" spans="1:39">
      <c r="A74" s="18" t="s">
        <v>139</v>
      </c>
      <c r="B74" s="17" t="s">
        <v>140</v>
      </c>
      <c r="C74" s="24">
        <v>10200110068</v>
      </c>
      <c r="D74" s="24" t="s">
        <v>240</v>
      </c>
      <c r="E74" s="24" t="s">
        <v>1283</v>
      </c>
      <c r="F74" s="33" t="s">
        <v>155</v>
      </c>
      <c r="G74" s="24" t="s">
        <v>317</v>
      </c>
      <c r="H74" s="24" t="s">
        <v>1254</v>
      </c>
      <c r="I74" s="24" t="s">
        <v>144</v>
      </c>
      <c r="J74" s="25" t="s">
        <v>239</v>
      </c>
      <c r="K74" s="47">
        <v>13891226383</v>
      </c>
      <c r="L74" s="25">
        <v>9</v>
      </c>
      <c r="M74" s="25"/>
      <c r="N74" s="25"/>
      <c r="O74" s="24"/>
      <c r="P74" s="24"/>
      <c r="Q74" s="24"/>
      <c r="R74" s="25">
        <v>9</v>
      </c>
      <c r="S74" s="24"/>
      <c r="T74" s="24"/>
      <c r="U74" s="24"/>
      <c r="V74" s="24"/>
      <c r="W74" s="24"/>
      <c r="X74" s="24"/>
      <c r="Y74" s="24"/>
      <c r="Z74" s="24"/>
      <c r="AA74" s="24" t="s">
        <v>135</v>
      </c>
      <c r="AB74" s="24" t="s">
        <v>116</v>
      </c>
      <c r="AC74" s="24" t="s">
        <v>116</v>
      </c>
      <c r="AD74" s="24" t="s">
        <v>116</v>
      </c>
      <c r="AE74" s="24" t="s">
        <v>116</v>
      </c>
      <c r="AF74" s="24" t="s">
        <v>136</v>
      </c>
      <c r="AG74" s="24">
        <v>79</v>
      </c>
      <c r="AH74" s="24">
        <v>192</v>
      </c>
      <c r="AI74" s="24">
        <v>79</v>
      </c>
      <c r="AJ74" s="24">
        <v>192</v>
      </c>
      <c r="AK74" s="24" t="s">
        <v>172</v>
      </c>
      <c r="AL74" s="24" t="s">
        <v>173</v>
      </c>
      <c r="AM74" s="24"/>
    </row>
    <row r="75" s="8" customFormat="1" ht="60" customHeight="1" spans="1:39">
      <c r="A75" s="18" t="s">
        <v>139</v>
      </c>
      <c r="B75" s="17" t="s">
        <v>140</v>
      </c>
      <c r="C75" s="24">
        <v>10200110069</v>
      </c>
      <c r="D75" s="24" t="s">
        <v>240</v>
      </c>
      <c r="E75" s="24" t="s">
        <v>1284</v>
      </c>
      <c r="F75" s="33" t="s">
        <v>155</v>
      </c>
      <c r="G75" s="24" t="s">
        <v>232</v>
      </c>
      <c r="H75" s="24" t="s">
        <v>1254</v>
      </c>
      <c r="I75" s="24" t="s">
        <v>144</v>
      </c>
      <c r="J75" s="48" t="s">
        <v>233</v>
      </c>
      <c r="K75" s="64">
        <v>18091249277</v>
      </c>
      <c r="L75" s="25">
        <v>28.7</v>
      </c>
      <c r="M75" s="25"/>
      <c r="N75" s="25"/>
      <c r="O75" s="24"/>
      <c r="P75" s="24"/>
      <c r="Q75" s="24"/>
      <c r="R75" s="25">
        <v>28.7</v>
      </c>
      <c r="S75" s="24"/>
      <c r="T75" s="24"/>
      <c r="U75" s="24"/>
      <c r="V75" s="24"/>
      <c r="W75" s="24"/>
      <c r="X75" s="24"/>
      <c r="Y75" s="24"/>
      <c r="Z75" s="24"/>
      <c r="AA75" s="24" t="s">
        <v>135</v>
      </c>
      <c r="AB75" s="24" t="s">
        <v>116</v>
      </c>
      <c r="AC75" s="24" t="s">
        <v>116</v>
      </c>
      <c r="AD75" s="24" t="s">
        <v>116</v>
      </c>
      <c r="AE75" s="24" t="s">
        <v>116</v>
      </c>
      <c r="AF75" s="24" t="s">
        <v>136</v>
      </c>
      <c r="AG75" s="24">
        <v>40</v>
      </c>
      <c r="AH75" s="24">
        <v>68</v>
      </c>
      <c r="AI75" s="24">
        <v>40</v>
      </c>
      <c r="AJ75" s="24">
        <v>68</v>
      </c>
      <c r="AK75" s="24" t="s">
        <v>172</v>
      </c>
      <c r="AL75" s="24" t="s">
        <v>173</v>
      </c>
      <c r="AM75" s="24"/>
    </row>
    <row r="76" s="8" customFormat="1" ht="85" customHeight="1" spans="1:39">
      <c r="A76" s="18" t="s">
        <v>139</v>
      </c>
      <c r="B76" s="17" t="s">
        <v>140</v>
      </c>
      <c r="C76" s="24">
        <v>10200110070</v>
      </c>
      <c r="D76" s="24" t="s">
        <v>240</v>
      </c>
      <c r="E76" s="24" t="s">
        <v>1285</v>
      </c>
      <c r="F76" s="33" t="s">
        <v>155</v>
      </c>
      <c r="G76" s="24" t="s">
        <v>232</v>
      </c>
      <c r="H76" s="24">
        <v>2020</v>
      </c>
      <c r="I76" s="24" t="s">
        <v>144</v>
      </c>
      <c r="J76" s="48" t="s">
        <v>233</v>
      </c>
      <c r="K76" s="64">
        <v>18091249277</v>
      </c>
      <c r="L76" s="25">
        <v>67.5</v>
      </c>
      <c r="M76" s="25"/>
      <c r="N76" s="25"/>
      <c r="O76" s="24"/>
      <c r="P76" s="24"/>
      <c r="Q76" s="24"/>
      <c r="R76" s="25">
        <v>67.5</v>
      </c>
      <c r="S76" s="24"/>
      <c r="T76" s="24"/>
      <c r="U76" s="24"/>
      <c r="V76" s="24"/>
      <c r="W76" s="24"/>
      <c r="X76" s="24"/>
      <c r="Y76" s="24"/>
      <c r="Z76" s="24"/>
      <c r="AA76" s="24" t="s">
        <v>135</v>
      </c>
      <c r="AB76" s="24" t="s">
        <v>116</v>
      </c>
      <c r="AC76" s="24" t="s">
        <v>116</v>
      </c>
      <c r="AD76" s="24" t="s">
        <v>116</v>
      </c>
      <c r="AE76" s="24" t="s">
        <v>116</v>
      </c>
      <c r="AF76" s="24" t="s">
        <v>136</v>
      </c>
      <c r="AG76" s="24">
        <v>40</v>
      </c>
      <c r="AH76" s="24">
        <v>68</v>
      </c>
      <c r="AI76" s="24">
        <v>40</v>
      </c>
      <c r="AJ76" s="24">
        <v>68</v>
      </c>
      <c r="AK76" s="24" t="s">
        <v>172</v>
      </c>
      <c r="AL76" s="24" t="s">
        <v>173</v>
      </c>
      <c r="AM76" s="24"/>
    </row>
    <row r="77" s="8" customFormat="1" ht="86" customHeight="1" spans="1:39">
      <c r="A77" s="18" t="s">
        <v>139</v>
      </c>
      <c r="B77" s="17" t="s">
        <v>140</v>
      </c>
      <c r="C77" s="24">
        <v>10200110071</v>
      </c>
      <c r="D77" s="24" t="s">
        <v>240</v>
      </c>
      <c r="E77" s="24" t="s">
        <v>1286</v>
      </c>
      <c r="F77" s="24" t="s">
        <v>157</v>
      </c>
      <c r="G77" s="24" t="s">
        <v>335</v>
      </c>
      <c r="H77" s="24">
        <v>2020</v>
      </c>
      <c r="I77" s="24" t="s">
        <v>144</v>
      </c>
      <c r="J77" s="24" t="s">
        <v>336</v>
      </c>
      <c r="K77" s="24">
        <v>15891133925</v>
      </c>
      <c r="L77" s="24">
        <v>5</v>
      </c>
      <c r="M77" s="24"/>
      <c r="N77" s="24"/>
      <c r="O77" s="24"/>
      <c r="P77" s="24"/>
      <c r="Q77" s="24"/>
      <c r="R77" s="24">
        <v>5</v>
      </c>
      <c r="S77" s="24"/>
      <c r="T77" s="24"/>
      <c r="U77" s="24"/>
      <c r="V77" s="24"/>
      <c r="W77" s="24"/>
      <c r="X77" s="24"/>
      <c r="Y77" s="24"/>
      <c r="Z77" s="24"/>
      <c r="AA77" s="24" t="s">
        <v>135</v>
      </c>
      <c r="AB77" s="24" t="s">
        <v>116</v>
      </c>
      <c r="AC77" s="24" t="s">
        <v>116</v>
      </c>
      <c r="AD77" s="24" t="s">
        <v>116</v>
      </c>
      <c r="AE77" s="24" t="s">
        <v>116</v>
      </c>
      <c r="AF77" s="24" t="s">
        <v>136</v>
      </c>
      <c r="AG77" s="24">
        <v>10</v>
      </c>
      <c r="AH77" s="24">
        <v>20</v>
      </c>
      <c r="AI77" s="24">
        <v>10</v>
      </c>
      <c r="AJ77" s="24">
        <v>20</v>
      </c>
      <c r="AK77" s="24" t="s">
        <v>172</v>
      </c>
      <c r="AL77" s="24" t="s">
        <v>173</v>
      </c>
      <c r="AM77" s="24"/>
    </row>
    <row r="78" s="8" customFormat="1" ht="62" customHeight="1" spans="1:39">
      <c r="A78" s="18" t="s">
        <v>139</v>
      </c>
      <c r="B78" s="17" t="s">
        <v>140</v>
      </c>
      <c r="C78" s="24">
        <v>10200110072</v>
      </c>
      <c r="D78" s="24" t="s">
        <v>240</v>
      </c>
      <c r="E78" s="24" t="s">
        <v>1286</v>
      </c>
      <c r="F78" s="24" t="s">
        <v>157</v>
      </c>
      <c r="G78" s="24" t="s">
        <v>378</v>
      </c>
      <c r="H78" s="24">
        <v>2020</v>
      </c>
      <c r="I78" s="24" t="s">
        <v>144</v>
      </c>
      <c r="J78" s="24" t="s">
        <v>833</v>
      </c>
      <c r="K78" s="24">
        <v>15235911991</v>
      </c>
      <c r="L78" s="24">
        <v>5</v>
      </c>
      <c r="M78" s="24"/>
      <c r="N78" s="24"/>
      <c r="O78" s="24"/>
      <c r="P78" s="24"/>
      <c r="Q78" s="24"/>
      <c r="R78" s="24">
        <v>5</v>
      </c>
      <c r="S78" s="24"/>
      <c r="T78" s="24"/>
      <c r="U78" s="24"/>
      <c r="V78" s="24"/>
      <c r="W78" s="24"/>
      <c r="X78" s="24"/>
      <c r="Y78" s="24"/>
      <c r="Z78" s="24"/>
      <c r="AA78" s="24" t="s">
        <v>135</v>
      </c>
      <c r="AB78" s="24" t="s">
        <v>116</v>
      </c>
      <c r="AC78" s="24" t="s">
        <v>116</v>
      </c>
      <c r="AD78" s="24" t="s">
        <v>116</v>
      </c>
      <c r="AE78" s="24" t="s">
        <v>116</v>
      </c>
      <c r="AF78" s="24" t="s">
        <v>136</v>
      </c>
      <c r="AG78" s="24">
        <v>10</v>
      </c>
      <c r="AH78" s="24">
        <v>22</v>
      </c>
      <c r="AI78" s="24">
        <v>10</v>
      </c>
      <c r="AJ78" s="24">
        <v>22</v>
      </c>
      <c r="AK78" s="24" t="s">
        <v>172</v>
      </c>
      <c r="AL78" s="24" t="s">
        <v>173</v>
      </c>
      <c r="AM78" s="24"/>
    </row>
    <row r="79" s="8" customFormat="1" ht="62" customHeight="1" spans="1:39">
      <c r="A79" s="18" t="s">
        <v>139</v>
      </c>
      <c r="B79" s="17" t="s">
        <v>140</v>
      </c>
      <c r="C79" s="24">
        <v>10200110073</v>
      </c>
      <c r="D79" s="24" t="s">
        <v>240</v>
      </c>
      <c r="E79" s="24" t="s">
        <v>1287</v>
      </c>
      <c r="F79" s="24" t="s">
        <v>157</v>
      </c>
      <c r="G79" s="24" t="s">
        <v>830</v>
      </c>
      <c r="H79" s="24">
        <v>2020</v>
      </c>
      <c r="I79" s="24" t="s">
        <v>144</v>
      </c>
      <c r="J79" s="24" t="s">
        <v>831</v>
      </c>
      <c r="K79" s="24">
        <v>15834237977</v>
      </c>
      <c r="L79" s="24">
        <v>1.2</v>
      </c>
      <c r="M79" s="24"/>
      <c r="N79" s="24"/>
      <c r="O79" s="24"/>
      <c r="P79" s="24"/>
      <c r="Q79" s="24"/>
      <c r="R79" s="24">
        <v>1.2</v>
      </c>
      <c r="S79" s="24"/>
      <c r="T79" s="24"/>
      <c r="U79" s="24"/>
      <c r="V79" s="24"/>
      <c r="W79" s="24"/>
      <c r="X79" s="24"/>
      <c r="Y79" s="24"/>
      <c r="Z79" s="24"/>
      <c r="AA79" s="24" t="s">
        <v>135</v>
      </c>
      <c r="AB79" s="24" t="s">
        <v>116</v>
      </c>
      <c r="AC79" s="24" t="s">
        <v>116</v>
      </c>
      <c r="AD79" s="24" t="s">
        <v>116</v>
      </c>
      <c r="AE79" s="24" t="s">
        <v>116</v>
      </c>
      <c r="AF79" s="24" t="s">
        <v>136</v>
      </c>
      <c r="AG79" s="24">
        <v>5</v>
      </c>
      <c r="AH79" s="24">
        <v>12</v>
      </c>
      <c r="AI79" s="24">
        <v>5</v>
      </c>
      <c r="AJ79" s="24">
        <v>12</v>
      </c>
      <c r="AK79" s="24" t="s">
        <v>172</v>
      </c>
      <c r="AL79" s="24" t="s">
        <v>173</v>
      </c>
      <c r="AM79" s="24"/>
    </row>
    <row r="80" s="8" customFormat="1" ht="62" customHeight="1" spans="1:39">
      <c r="A80" s="18" t="s">
        <v>139</v>
      </c>
      <c r="B80" s="17" t="s">
        <v>140</v>
      </c>
      <c r="C80" s="24">
        <v>10200110074</v>
      </c>
      <c r="D80" s="24" t="s">
        <v>240</v>
      </c>
      <c r="E80" s="24" t="s">
        <v>1288</v>
      </c>
      <c r="F80" s="24" t="s">
        <v>157</v>
      </c>
      <c r="G80" s="24" t="s">
        <v>328</v>
      </c>
      <c r="H80" s="24">
        <v>2020</v>
      </c>
      <c r="I80" s="24" t="s">
        <v>144</v>
      </c>
      <c r="J80" s="24" t="s">
        <v>329</v>
      </c>
      <c r="K80" s="24">
        <v>13379128884</v>
      </c>
      <c r="L80" s="24">
        <v>12.5</v>
      </c>
      <c r="M80" s="24"/>
      <c r="N80" s="24"/>
      <c r="O80" s="24"/>
      <c r="P80" s="24"/>
      <c r="Q80" s="24"/>
      <c r="R80" s="24">
        <v>12.5</v>
      </c>
      <c r="S80" s="24"/>
      <c r="T80" s="24"/>
      <c r="U80" s="24"/>
      <c r="V80" s="24"/>
      <c r="W80" s="24"/>
      <c r="X80" s="24"/>
      <c r="Y80" s="24"/>
      <c r="Z80" s="24"/>
      <c r="AA80" s="24" t="s">
        <v>135</v>
      </c>
      <c r="AB80" s="24" t="s">
        <v>116</v>
      </c>
      <c r="AC80" s="24" t="s">
        <v>116</v>
      </c>
      <c r="AD80" s="24" t="s">
        <v>116</v>
      </c>
      <c r="AE80" s="24" t="s">
        <v>116</v>
      </c>
      <c r="AF80" s="24" t="s">
        <v>136</v>
      </c>
      <c r="AG80" s="24">
        <v>71</v>
      </c>
      <c r="AH80" s="24">
        <v>203</v>
      </c>
      <c r="AI80" s="24">
        <v>71</v>
      </c>
      <c r="AJ80" s="24">
        <v>203</v>
      </c>
      <c r="AK80" s="24" t="s">
        <v>172</v>
      </c>
      <c r="AL80" s="24" t="s">
        <v>173</v>
      </c>
      <c r="AM80" s="24"/>
    </row>
    <row r="81" s="8" customFormat="1" ht="62" customHeight="1" spans="1:39">
      <c r="A81" s="18" t="s">
        <v>139</v>
      </c>
      <c r="B81" s="17" t="s">
        <v>140</v>
      </c>
      <c r="C81" s="24">
        <v>10200110075</v>
      </c>
      <c r="D81" s="24" t="s">
        <v>240</v>
      </c>
      <c r="E81" s="24" t="s">
        <v>1289</v>
      </c>
      <c r="F81" s="24" t="s">
        <v>157</v>
      </c>
      <c r="G81" s="24" t="s">
        <v>328</v>
      </c>
      <c r="H81" s="24">
        <v>2020</v>
      </c>
      <c r="I81" s="24" t="s">
        <v>144</v>
      </c>
      <c r="J81" s="24" t="s">
        <v>329</v>
      </c>
      <c r="K81" s="24">
        <v>13379128884</v>
      </c>
      <c r="L81" s="24">
        <v>12.5</v>
      </c>
      <c r="M81" s="24"/>
      <c r="N81" s="24"/>
      <c r="O81" s="24"/>
      <c r="P81" s="24"/>
      <c r="Q81" s="24"/>
      <c r="R81" s="24">
        <v>12.5</v>
      </c>
      <c r="S81" s="24"/>
      <c r="T81" s="24"/>
      <c r="U81" s="24"/>
      <c r="V81" s="24"/>
      <c r="W81" s="24"/>
      <c r="X81" s="24"/>
      <c r="Y81" s="24"/>
      <c r="Z81" s="24"/>
      <c r="AA81" s="24" t="s">
        <v>135</v>
      </c>
      <c r="AB81" s="24" t="s">
        <v>116</v>
      </c>
      <c r="AC81" s="24" t="s">
        <v>116</v>
      </c>
      <c r="AD81" s="24" t="s">
        <v>116</v>
      </c>
      <c r="AE81" s="24" t="s">
        <v>116</v>
      </c>
      <c r="AF81" s="24" t="s">
        <v>136</v>
      </c>
      <c r="AG81" s="24">
        <v>71</v>
      </c>
      <c r="AH81" s="24">
        <v>203</v>
      </c>
      <c r="AI81" s="24">
        <v>71</v>
      </c>
      <c r="AJ81" s="24">
        <v>203</v>
      </c>
      <c r="AK81" s="24" t="s">
        <v>172</v>
      </c>
      <c r="AL81" s="24" t="s">
        <v>173</v>
      </c>
      <c r="AM81" s="24"/>
    </row>
    <row r="82" s="8" customFormat="1" ht="62" customHeight="1" spans="1:39">
      <c r="A82" s="18" t="s">
        <v>139</v>
      </c>
      <c r="B82" s="17" t="s">
        <v>140</v>
      </c>
      <c r="C82" s="24">
        <v>10200110076</v>
      </c>
      <c r="D82" s="24" t="s">
        <v>240</v>
      </c>
      <c r="E82" s="24" t="s">
        <v>1290</v>
      </c>
      <c r="F82" s="24" t="s">
        <v>157</v>
      </c>
      <c r="G82" s="24" t="s">
        <v>379</v>
      </c>
      <c r="H82" s="24">
        <v>2020</v>
      </c>
      <c r="I82" s="24" t="s">
        <v>144</v>
      </c>
      <c r="J82" s="24" t="s">
        <v>329</v>
      </c>
      <c r="K82" s="24">
        <v>13379128884</v>
      </c>
      <c r="L82" s="24">
        <v>50</v>
      </c>
      <c r="M82" s="24"/>
      <c r="N82" s="24"/>
      <c r="O82" s="24"/>
      <c r="P82" s="24"/>
      <c r="Q82" s="24"/>
      <c r="R82" s="24">
        <v>50</v>
      </c>
      <c r="S82" s="24"/>
      <c r="T82" s="24"/>
      <c r="U82" s="24"/>
      <c r="V82" s="24"/>
      <c r="W82" s="24"/>
      <c r="X82" s="24"/>
      <c r="Y82" s="24"/>
      <c r="Z82" s="24"/>
      <c r="AA82" s="24" t="s">
        <v>135</v>
      </c>
      <c r="AB82" s="24" t="s">
        <v>116</v>
      </c>
      <c r="AC82" s="24" t="s">
        <v>116</v>
      </c>
      <c r="AD82" s="24" t="s">
        <v>116</v>
      </c>
      <c r="AE82" s="24" t="s">
        <v>116</v>
      </c>
      <c r="AF82" s="24" t="s">
        <v>136</v>
      </c>
      <c r="AG82" s="24">
        <v>59</v>
      </c>
      <c r="AH82" s="24">
        <v>119</v>
      </c>
      <c r="AI82" s="24">
        <v>59</v>
      </c>
      <c r="AJ82" s="24">
        <v>119</v>
      </c>
      <c r="AK82" s="24" t="s">
        <v>172</v>
      </c>
      <c r="AL82" s="24" t="s">
        <v>173</v>
      </c>
      <c r="AM82" s="24"/>
    </row>
    <row r="83" s="8" customFormat="1" ht="62" customHeight="1" spans="1:39">
      <c r="A83" s="18" t="s">
        <v>139</v>
      </c>
      <c r="B83" s="17" t="s">
        <v>140</v>
      </c>
      <c r="C83" s="24">
        <v>10200110077</v>
      </c>
      <c r="D83" s="24" t="s">
        <v>240</v>
      </c>
      <c r="E83" s="24" t="s">
        <v>1291</v>
      </c>
      <c r="F83" s="24" t="s">
        <v>157</v>
      </c>
      <c r="G83" s="24" t="s">
        <v>1120</v>
      </c>
      <c r="H83" s="24">
        <v>2020</v>
      </c>
      <c r="I83" s="24" t="s">
        <v>144</v>
      </c>
      <c r="J83" s="24" t="s">
        <v>1292</v>
      </c>
      <c r="K83" s="24">
        <v>15319617889</v>
      </c>
      <c r="L83" s="24">
        <v>5</v>
      </c>
      <c r="M83" s="24"/>
      <c r="N83" s="24"/>
      <c r="O83" s="24"/>
      <c r="P83" s="24"/>
      <c r="Q83" s="24"/>
      <c r="R83" s="24">
        <v>5</v>
      </c>
      <c r="S83" s="24"/>
      <c r="T83" s="24"/>
      <c r="U83" s="24"/>
      <c r="V83" s="24"/>
      <c r="W83" s="24"/>
      <c r="X83" s="24"/>
      <c r="Y83" s="24"/>
      <c r="Z83" s="24"/>
      <c r="AA83" s="24" t="s">
        <v>135</v>
      </c>
      <c r="AB83" s="24" t="s">
        <v>116</v>
      </c>
      <c r="AC83" s="24" t="s">
        <v>116</v>
      </c>
      <c r="AD83" s="24" t="s">
        <v>116</v>
      </c>
      <c r="AE83" s="24" t="s">
        <v>116</v>
      </c>
      <c r="AF83" s="24" t="s">
        <v>136</v>
      </c>
      <c r="AG83" s="24">
        <v>59</v>
      </c>
      <c r="AH83" s="24">
        <v>120</v>
      </c>
      <c r="AI83" s="24">
        <v>59</v>
      </c>
      <c r="AJ83" s="24">
        <v>120</v>
      </c>
      <c r="AK83" s="24" t="s">
        <v>172</v>
      </c>
      <c r="AL83" s="24" t="s">
        <v>173</v>
      </c>
      <c r="AM83" s="24" t="s">
        <v>133</v>
      </c>
    </row>
    <row r="84" s="8" customFormat="1" ht="62" customHeight="1" spans="1:39">
      <c r="A84" s="18" t="s">
        <v>139</v>
      </c>
      <c r="B84" s="17" t="s">
        <v>140</v>
      </c>
      <c r="C84" s="24">
        <v>10200110078</v>
      </c>
      <c r="D84" s="24" t="s">
        <v>240</v>
      </c>
      <c r="E84" s="24" t="s">
        <v>1293</v>
      </c>
      <c r="F84" s="24" t="s">
        <v>157</v>
      </c>
      <c r="G84" s="24" t="s">
        <v>338</v>
      </c>
      <c r="H84" s="24">
        <v>2020</v>
      </c>
      <c r="I84" s="24" t="s">
        <v>144</v>
      </c>
      <c r="J84" s="24" t="s">
        <v>1121</v>
      </c>
      <c r="K84" s="24">
        <v>15289226263</v>
      </c>
      <c r="L84" s="24">
        <v>187.5</v>
      </c>
      <c r="M84" s="24"/>
      <c r="N84" s="24"/>
      <c r="O84" s="24"/>
      <c r="P84" s="24"/>
      <c r="Q84" s="24"/>
      <c r="R84" s="24">
        <v>187.5</v>
      </c>
      <c r="S84" s="24"/>
      <c r="T84" s="24"/>
      <c r="U84" s="24"/>
      <c r="V84" s="24"/>
      <c r="W84" s="24"/>
      <c r="X84" s="24"/>
      <c r="Y84" s="24"/>
      <c r="Z84" s="24"/>
      <c r="AA84" s="24" t="s">
        <v>135</v>
      </c>
      <c r="AB84" s="24" t="s">
        <v>116</v>
      </c>
      <c r="AC84" s="24" t="s">
        <v>116</v>
      </c>
      <c r="AD84" s="24" t="s">
        <v>116</v>
      </c>
      <c r="AE84" s="24" t="s">
        <v>116</v>
      </c>
      <c r="AF84" s="24" t="s">
        <v>136</v>
      </c>
      <c r="AG84" s="24">
        <v>64</v>
      </c>
      <c r="AH84" s="24">
        <v>158</v>
      </c>
      <c r="AI84" s="24">
        <v>64</v>
      </c>
      <c r="AJ84" s="24">
        <v>158</v>
      </c>
      <c r="AK84" s="24" t="s">
        <v>172</v>
      </c>
      <c r="AL84" s="24" t="s">
        <v>173</v>
      </c>
      <c r="AM84" s="24"/>
    </row>
    <row r="85" s="8" customFormat="1" ht="62" customHeight="1" spans="1:39">
      <c r="A85" s="18" t="s">
        <v>139</v>
      </c>
      <c r="B85" s="17" t="s">
        <v>140</v>
      </c>
      <c r="C85" s="24">
        <v>10200110079</v>
      </c>
      <c r="D85" s="24" t="s">
        <v>240</v>
      </c>
      <c r="E85" s="24" t="s">
        <v>1294</v>
      </c>
      <c r="F85" s="24" t="s">
        <v>157</v>
      </c>
      <c r="G85" s="24" t="s">
        <v>328</v>
      </c>
      <c r="H85" s="24" t="s">
        <v>1254</v>
      </c>
      <c r="I85" s="24" t="s">
        <v>144</v>
      </c>
      <c r="J85" s="24" t="s">
        <v>339</v>
      </c>
      <c r="K85" s="24">
        <v>18091267888</v>
      </c>
      <c r="L85" s="24">
        <v>0.84</v>
      </c>
      <c r="M85" s="24"/>
      <c r="N85" s="24"/>
      <c r="O85" s="24"/>
      <c r="P85" s="24"/>
      <c r="Q85" s="24"/>
      <c r="R85" s="24">
        <v>0.84</v>
      </c>
      <c r="S85" s="24"/>
      <c r="T85" s="24"/>
      <c r="U85" s="24"/>
      <c r="V85" s="24"/>
      <c r="W85" s="24"/>
      <c r="X85" s="24"/>
      <c r="Y85" s="24"/>
      <c r="Z85" s="24"/>
      <c r="AA85" s="24" t="s">
        <v>135</v>
      </c>
      <c r="AB85" s="24" t="s">
        <v>116</v>
      </c>
      <c r="AC85" s="24" t="s">
        <v>116</v>
      </c>
      <c r="AD85" s="24" t="s">
        <v>116</v>
      </c>
      <c r="AE85" s="24" t="s">
        <v>116</v>
      </c>
      <c r="AF85" s="24" t="s">
        <v>136</v>
      </c>
      <c r="AG85" s="24">
        <v>106</v>
      </c>
      <c r="AH85" s="24">
        <v>230</v>
      </c>
      <c r="AI85" s="24">
        <v>106</v>
      </c>
      <c r="AJ85" s="24">
        <v>230</v>
      </c>
      <c r="AK85" s="24" t="s">
        <v>172</v>
      </c>
      <c r="AL85" s="24" t="s">
        <v>173</v>
      </c>
      <c r="AM85" s="24"/>
    </row>
    <row r="86" s="8" customFormat="1" ht="62" customHeight="1" spans="1:39">
      <c r="A86" s="18" t="s">
        <v>139</v>
      </c>
      <c r="B86" s="17" t="s">
        <v>140</v>
      </c>
      <c r="C86" s="24">
        <v>10200110080</v>
      </c>
      <c r="D86" s="24" t="s">
        <v>240</v>
      </c>
      <c r="E86" s="24" t="s">
        <v>1295</v>
      </c>
      <c r="F86" s="24" t="s">
        <v>157</v>
      </c>
      <c r="G86" s="25" t="s">
        <v>332</v>
      </c>
      <c r="H86" s="24">
        <v>2020</v>
      </c>
      <c r="I86" s="24" t="s">
        <v>144</v>
      </c>
      <c r="J86" s="24" t="s">
        <v>333</v>
      </c>
      <c r="K86" s="24">
        <v>13571241504</v>
      </c>
      <c r="L86" s="25">
        <v>10</v>
      </c>
      <c r="M86" s="25"/>
      <c r="N86" s="25"/>
      <c r="O86" s="24"/>
      <c r="P86" s="24"/>
      <c r="Q86" s="24"/>
      <c r="R86" s="25">
        <v>10</v>
      </c>
      <c r="S86" s="24"/>
      <c r="T86" s="24"/>
      <c r="U86" s="24"/>
      <c r="V86" s="24"/>
      <c r="W86" s="24"/>
      <c r="X86" s="24"/>
      <c r="Y86" s="24"/>
      <c r="Z86" s="24"/>
      <c r="AA86" s="24" t="s">
        <v>135</v>
      </c>
      <c r="AB86" s="24" t="s">
        <v>116</v>
      </c>
      <c r="AC86" s="24" t="s">
        <v>116</v>
      </c>
      <c r="AD86" s="24" t="s">
        <v>116</v>
      </c>
      <c r="AE86" s="24" t="s">
        <v>116</v>
      </c>
      <c r="AF86" s="24" t="s">
        <v>136</v>
      </c>
      <c r="AG86" s="24">
        <v>69</v>
      </c>
      <c r="AH86" s="24">
        <v>152</v>
      </c>
      <c r="AI86" s="24">
        <v>69</v>
      </c>
      <c r="AJ86" s="24">
        <v>152</v>
      </c>
      <c r="AK86" s="24" t="s">
        <v>172</v>
      </c>
      <c r="AL86" s="24" t="s">
        <v>173</v>
      </c>
      <c r="AM86" s="24" t="s">
        <v>133</v>
      </c>
    </row>
    <row r="87" s="8" customFormat="1" ht="62" customHeight="1" spans="1:39">
      <c r="A87" s="18" t="s">
        <v>139</v>
      </c>
      <c r="B87" s="17" t="s">
        <v>140</v>
      </c>
      <c r="C87" s="24">
        <v>10200110081</v>
      </c>
      <c r="D87" s="24" t="s">
        <v>240</v>
      </c>
      <c r="E87" s="24" t="s">
        <v>1296</v>
      </c>
      <c r="F87" s="24" t="s">
        <v>157</v>
      </c>
      <c r="G87" s="25" t="s">
        <v>332</v>
      </c>
      <c r="H87" s="24" t="s">
        <v>1254</v>
      </c>
      <c r="I87" s="24" t="s">
        <v>144</v>
      </c>
      <c r="J87" s="24" t="s">
        <v>333</v>
      </c>
      <c r="K87" s="24">
        <v>13571241504</v>
      </c>
      <c r="L87" s="25">
        <v>2.1</v>
      </c>
      <c r="M87" s="25"/>
      <c r="N87" s="25"/>
      <c r="O87" s="24"/>
      <c r="P87" s="24"/>
      <c r="Q87" s="24"/>
      <c r="R87" s="25">
        <v>2.1</v>
      </c>
      <c r="S87" s="24"/>
      <c r="T87" s="24"/>
      <c r="U87" s="24"/>
      <c r="V87" s="24"/>
      <c r="W87" s="24"/>
      <c r="X87" s="24"/>
      <c r="Y87" s="24"/>
      <c r="Z87" s="24"/>
      <c r="AA87" s="24" t="s">
        <v>135</v>
      </c>
      <c r="AB87" s="24" t="s">
        <v>116</v>
      </c>
      <c r="AC87" s="24" t="s">
        <v>116</v>
      </c>
      <c r="AD87" s="24" t="s">
        <v>116</v>
      </c>
      <c r="AE87" s="24" t="s">
        <v>116</v>
      </c>
      <c r="AF87" s="24" t="s">
        <v>136</v>
      </c>
      <c r="AG87" s="24">
        <v>69</v>
      </c>
      <c r="AH87" s="24">
        <v>152</v>
      </c>
      <c r="AI87" s="24">
        <v>69</v>
      </c>
      <c r="AJ87" s="24">
        <v>152</v>
      </c>
      <c r="AK87" s="24" t="s">
        <v>172</v>
      </c>
      <c r="AL87" s="24" t="s">
        <v>173</v>
      </c>
      <c r="AM87" s="24"/>
    </row>
    <row r="88" s="10" customFormat="1" ht="166" customHeight="1" spans="1:39">
      <c r="A88" s="18" t="s">
        <v>139</v>
      </c>
      <c r="B88" s="17" t="s">
        <v>140</v>
      </c>
      <c r="C88" s="24">
        <v>10200110082</v>
      </c>
      <c r="D88" s="24" t="s">
        <v>240</v>
      </c>
      <c r="E88" s="24" t="s">
        <v>1297</v>
      </c>
      <c r="F88" s="24" t="s">
        <v>153</v>
      </c>
      <c r="G88" s="24" t="s">
        <v>1298</v>
      </c>
      <c r="H88" s="24">
        <v>2020</v>
      </c>
      <c r="I88" s="24" t="s">
        <v>144</v>
      </c>
      <c r="J88" s="24" t="s">
        <v>1299</v>
      </c>
      <c r="K88" s="24">
        <v>15109122000</v>
      </c>
      <c r="L88" s="25">
        <v>450</v>
      </c>
      <c r="M88" s="25"/>
      <c r="N88" s="25"/>
      <c r="O88" s="24"/>
      <c r="P88" s="24"/>
      <c r="Q88" s="24"/>
      <c r="R88" s="25">
        <v>450</v>
      </c>
      <c r="S88" s="24"/>
      <c r="T88" s="24"/>
      <c r="U88" s="24"/>
      <c r="V88" s="24"/>
      <c r="W88" s="24"/>
      <c r="X88" s="24"/>
      <c r="Y88" s="24"/>
      <c r="Z88" s="24"/>
      <c r="AA88" s="24" t="s">
        <v>135</v>
      </c>
      <c r="AB88" s="24" t="s">
        <v>116</v>
      </c>
      <c r="AC88" s="24" t="s">
        <v>116</v>
      </c>
      <c r="AD88" s="24" t="s">
        <v>116</v>
      </c>
      <c r="AE88" s="24" t="s">
        <v>116</v>
      </c>
      <c r="AF88" s="24" t="s">
        <v>136</v>
      </c>
      <c r="AG88" s="24">
        <v>637</v>
      </c>
      <c r="AH88" s="24">
        <v>1381</v>
      </c>
      <c r="AI88" s="24">
        <v>637</v>
      </c>
      <c r="AJ88" s="24">
        <v>1381</v>
      </c>
      <c r="AK88" s="24" t="s">
        <v>172</v>
      </c>
      <c r="AL88" s="24" t="s">
        <v>173</v>
      </c>
      <c r="AM88" s="24" t="s">
        <v>133</v>
      </c>
    </row>
    <row r="89" s="10" customFormat="1" ht="124" customHeight="1" spans="1:39">
      <c r="A89" s="18" t="s">
        <v>139</v>
      </c>
      <c r="B89" s="17" t="s">
        <v>140</v>
      </c>
      <c r="C89" s="24">
        <v>10200110083</v>
      </c>
      <c r="D89" s="24" t="s">
        <v>240</v>
      </c>
      <c r="E89" s="24" t="s">
        <v>1300</v>
      </c>
      <c r="F89" s="24" t="s">
        <v>151</v>
      </c>
      <c r="G89" s="24" t="s">
        <v>1301</v>
      </c>
      <c r="H89" s="24">
        <v>2020</v>
      </c>
      <c r="I89" s="24" t="s">
        <v>144</v>
      </c>
      <c r="J89" s="24" t="s">
        <v>1299</v>
      </c>
      <c r="K89" s="24">
        <v>15109122000</v>
      </c>
      <c r="L89" s="25">
        <v>350</v>
      </c>
      <c r="M89" s="25"/>
      <c r="N89" s="25"/>
      <c r="O89" s="24"/>
      <c r="P89" s="24"/>
      <c r="Q89" s="24"/>
      <c r="R89" s="25">
        <v>350</v>
      </c>
      <c r="S89" s="24"/>
      <c r="T89" s="24"/>
      <c r="U89" s="24"/>
      <c r="V89" s="24"/>
      <c r="W89" s="24"/>
      <c r="X89" s="24"/>
      <c r="Y89" s="24"/>
      <c r="Z89" s="24"/>
      <c r="AA89" s="24" t="s">
        <v>135</v>
      </c>
      <c r="AB89" s="24" t="s">
        <v>116</v>
      </c>
      <c r="AC89" s="24" t="s">
        <v>116</v>
      </c>
      <c r="AD89" s="24" t="s">
        <v>116</v>
      </c>
      <c r="AE89" s="24" t="s">
        <v>116</v>
      </c>
      <c r="AF89" s="24" t="s">
        <v>136</v>
      </c>
      <c r="AG89" s="24">
        <v>250</v>
      </c>
      <c r="AH89" s="24">
        <v>565</v>
      </c>
      <c r="AI89" s="24">
        <v>250</v>
      </c>
      <c r="AJ89" s="24">
        <v>565</v>
      </c>
      <c r="AK89" s="24" t="s">
        <v>172</v>
      </c>
      <c r="AL89" s="24" t="s">
        <v>173</v>
      </c>
      <c r="AM89" s="24"/>
    </row>
    <row r="90" s="10" customFormat="1" ht="167" customHeight="1" spans="1:39">
      <c r="A90" s="18" t="s">
        <v>139</v>
      </c>
      <c r="B90" s="17" t="s">
        <v>140</v>
      </c>
      <c r="C90" s="24">
        <v>10200110084</v>
      </c>
      <c r="D90" s="24" t="s">
        <v>240</v>
      </c>
      <c r="E90" s="24" t="s">
        <v>1302</v>
      </c>
      <c r="F90" s="24" t="s">
        <v>149</v>
      </c>
      <c r="G90" s="24" t="s">
        <v>1303</v>
      </c>
      <c r="H90" s="24">
        <v>2020</v>
      </c>
      <c r="I90" s="24" t="s">
        <v>144</v>
      </c>
      <c r="J90" s="24" t="s">
        <v>1299</v>
      </c>
      <c r="K90" s="24">
        <v>15109122000</v>
      </c>
      <c r="L90" s="25">
        <v>425</v>
      </c>
      <c r="M90" s="25"/>
      <c r="N90" s="25"/>
      <c r="O90" s="24"/>
      <c r="P90" s="24"/>
      <c r="Q90" s="24"/>
      <c r="R90" s="25">
        <v>425</v>
      </c>
      <c r="S90" s="24"/>
      <c r="T90" s="24"/>
      <c r="U90" s="24"/>
      <c r="V90" s="24"/>
      <c r="W90" s="24"/>
      <c r="X90" s="24"/>
      <c r="Y90" s="24"/>
      <c r="Z90" s="24"/>
      <c r="AA90" s="24" t="s">
        <v>135</v>
      </c>
      <c r="AB90" s="24" t="s">
        <v>116</v>
      </c>
      <c r="AC90" s="24" t="s">
        <v>116</v>
      </c>
      <c r="AD90" s="24" t="s">
        <v>116</v>
      </c>
      <c r="AE90" s="24" t="s">
        <v>116</v>
      </c>
      <c r="AF90" s="24" t="s">
        <v>136</v>
      </c>
      <c r="AG90" s="24">
        <v>747</v>
      </c>
      <c r="AH90" s="24">
        <v>1608</v>
      </c>
      <c r="AI90" s="24">
        <v>747</v>
      </c>
      <c r="AJ90" s="24">
        <v>1608</v>
      </c>
      <c r="AK90" s="24" t="s">
        <v>172</v>
      </c>
      <c r="AL90" s="24" t="s">
        <v>173</v>
      </c>
      <c r="AM90" s="24"/>
    </row>
    <row r="91" s="10" customFormat="1" ht="63" customHeight="1" spans="1:39">
      <c r="A91" s="18" t="s">
        <v>139</v>
      </c>
      <c r="B91" s="17" t="s">
        <v>140</v>
      </c>
      <c r="C91" s="24">
        <v>10200110085</v>
      </c>
      <c r="D91" s="24" t="s">
        <v>240</v>
      </c>
      <c r="E91" s="24" t="s">
        <v>1304</v>
      </c>
      <c r="F91" s="24" t="s">
        <v>143</v>
      </c>
      <c r="G91" s="25" t="s">
        <v>300</v>
      </c>
      <c r="H91" s="24">
        <v>2020</v>
      </c>
      <c r="I91" s="24" t="s">
        <v>144</v>
      </c>
      <c r="J91" s="24" t="s">
        <v>1299</v>
      </c>
      <c r="K91" s="24">
        <v>15109122000</v>
      </c>
      <c r="L91" s="25">
        <v>50</v>
      </c>
      <c r="M91" s="25"/>
      <c r="N91" s="25"/>
      <c r="O91" s="24"/>
      <c r="P91" s="24"/>
      <c r="Q91" s="24"/>
      <c r="R91" s="25">
        <v>50</v>
      </c>
      <c r="S91" s="24"/>
      <c r="T91" s="24"/>
      <c r="U91" s="24"/>
      <c r="V91" s="24"/>
      <c r="W91" s="24"/>
      <c r="X91" s="24"/>
      <c r="Y91" s="24"/>
      <c r="Z91" s="24"/>
      <c r="AA91" s="24" t="s">
        <v>135</v>
      </c>
      <c r="AB91" s="24" t="s">
        <v>116</v>
      </c>
      <c r="AC91" s="24" t="s">
        <v>116</v>
      </c>
      <c r="AD91" s="24" t="s">
        <v>116</v>
      </c>
      <c r="AE91" s="24" t="s">
        <v>116</v>
      </c>
      <c r="AF91" s="24" t="s">
        <v>136</v>
      </c>
      <c r="AG91" s="24">
        <v>102</v>
      </c>
      <c r="AH91" s="24">
        <v>235</v>
      </c>
      <c r="AI91" s="24">
        <v>102</v>
      </c>
      <c r="AJ91" s="24">
        <v>235</v>
      </c>
      <c r="AK91" s="24" t="s">
        <v>172</v>
      </c>
      <c r="AL91" s="24" t="s">
        <v>173</v>
      </c>
      <c r="AM91" s="24"/>
    </row>
    <row r="92" s="10" customFormat="1" ht="180" customHeight="1" spans="1:39">
      <c r="A92" s="18" t="s">
        <v>139</v>
      </c>
      <c r="B92" s="17" t="s">
        <v>140</v>
      </c>
      <c r="C92" s="24">
        <v>10200110086</v>
      </c>
      <c r="D92" s="24" t="s">
        <v>240</v>
      </c>
      <c r="E92" s="24" t="s">
        <v>1305</v>
      </c>
      <c r="F92" s="24" t="s">
        <v>155</v>
      </c>
      <c r="G92" s="24" t="s">
        <v>1306</v>
      </c>
      <c r="H92" s="24">
        <v>2020</v>
      </c>
      <c r="I92" s="24" t="s">
        <v>144</v>
      </c>
      <c r="J92" s="24" t="s">
        <v>1299</v>
      </c>
      <c r="K92" s="24">
        <v>15109122000</v>
      </c>
      <c r="L92" s="25">
        <v>1212.5</v>
      </c>
      <c r="M92" s="25"/>
      <c r="N92" s="25"/>
      <c r="O92" s="24"/>
      <c r="P92" s="24"/>
      <c r="Q92" s="24"/>
      <c r="R92" s="25">
        <v>1212.5</v>
      </c>
      <c r="S92" s="24"/>
      <c r="T92" s="24"/>
      <c r="U92" s="24"/>
      <c r="V92" s="24"/>
      <c r="W92" s="24"/>
      <c r="X92" s="24"/>
      <c r="Y92" s="24"/>
      <c r="Z92" s="24"/>
      <c r="AA92" s="24" t="s">
        <v>135</v>
      </c>
      <c r="AB92" s="24" t="s">
        <v>116</v>
      </c>
      <c r="AC92" s="24" t="s">
        <v>116</v>
      </c>
      <c r="AD92" s="24" t="s">
        <v>116</v>
      </c>
      <c r="AE92" s="24" t="s">
        <v>116</v>
      </c>
      <c r="AF92" s="24" t="s">
        <v>136</v>
      </c>
      <c r="AG92" s="24">
        <v>582</v>
      </c>
      <c r="AH92" s="24">
        <v>1287</v>
      </c>
      <c r="AI92" s="24">
        <v>582</v>
      </c>
      <c r="AJ92" s="24">
        <v>1287</v>
      </c>
      <c r="AK92" s="24" t="s">
        <v>172</v>
      </c>
      <c r="AL92" s="24" t="s">
        <v>173</v>
      </c>
      <c r="AM92" s="24"/>
    </row>
    <row r="93" s="10" customFormat="1" ht="40.5" spans="1:39">
      <c r="A93" s="18" t="s">
        <v>139</v>
      </c>
      <c r="B93" s="17" t="s">
        <v>140</v>
      </c>
      <c r="C93" s="24">
        <v>10200110087</v>
      </c>
      <c r="D93" s="24" t="s">
        <v>240</v>
      </c>
      <c r="E93" s="24" t="s">
        <v>1307</v>
      </c>
      <c r="F93" s="24" t="s">
        <v>157</v>
      </c>
      <c r="G93" s="24" t="s">
        <v>1308</v>
      </c>
      <c r="H93" s="24">
        <v>2020</v>
      </c>
      <c r="I93" s="24" t="s">
        <v>144</v>
      </c>
      <c r="J93" s="24" t="s">
        <v>1299</v>
      </c>
      <c r="K93" s="24">
        <v>15109122000</v>
      </c>
      <c r="L93" s="25">
        <v>42.5</v>
      </c>
      <c r="M93" s="25"/>
      <c r="N93" s="25"/>
      <c r="O93" s="24"/>
      <c r="P93" s="24"/>
      <c r="Q93" s="24"/>
      <c r="R93" s="25">
        <v>42.5</v>
      </c>
      <c r="S93" s="24"/>
      <c r="T93" s="24"/>
      <c r="U93" s="24"/>
      <c r="V93" s="24"/>
      <c r="W93" s="24"/>
      <c r="X93" s="24"/>
      <c r="Y93" s="24"/>
      <c r="Z93" s="24"/>
      <c r="AA93" s="24" t="s">
        <v>135</v>
      </c>
      <c r="AB93" s="24" t="s">
        <v>116</v>
      </c>
      <c r="AC93" s="24" t="s">
        <v>116</v>
      </c>
      <c r="AD93" s="24" t="s">
        <v>116</v>
      </c>
      <c r="AE93" s="24" t="s">
        <v>116</v>
      </c>
      <c r="AF93" s="24" t="s">
        <v>136</v>
      </c>
      <c r="AG93" s="24">
        <v>199</v>
      </c>
      <c r="AH93" s="24">
        <v>471</v>
      </c>
      <c r="AI93" s="24">
        <v>199</v>
      </c>
      <c r="AJ93" s="24">
        <v>471</v>
      </c>
      <c r="AK93" s="24" t="s">
        <v>172</v>
      </c>
      <c r="AL93" s="24" t="s">
        <v>173</v>
      </c>
      <c r="AM93" s="24"/>
    </row>
    <row r="94" s="8" customFormat="1" ht="65" customHeight="1" spans="1:39">
      <c r="A94" s="18" t="s">
        <v>139</v>
      </c>
      <c r="B94" s="17" t="s">
        <v>140</v>
      </c>
      <c r="C94" s="24">
        <v>10200110088</v>
      </c>
      <c r="D94" s="24" t="s">
        <v>240</v>
      </c>
      <c r="E94" s="59" t="s">
        <v>352</v>
      </c>
      <c r="F94" s="60" t="s">
        <v>153</v>
      </c>
      <c r="G94" s="24" t="s">
        <v>214</v>
      </c>
      <c r="H94" s="24">
        <v>2020</v>
      </c>
      <c r="I94" s="24" t="s">
        <v>163</v>
      </c>
      <c r="J94" s="24" t="s">
        <v>164</v>
      </c>
      <c r="K94" s="23" t="s">
        <v>167</v>
      </c>
      <c r="L94" s="65">
        <f t="shared" ref="L94:P94" si="1">350*110/10000</f>
        <v>3.85</v>
      </c>
      <c r="M94" s="65">
        <f t="shared" si="1"/>
        <v>3.85</v>
      </c>
      <c r="N94" s="24"/>
      <c r="O94" s="24"/>
      <c r="P94" s="65">
        <f t="shared" si="1"/>
        <v>3.85</v>
      </c>
      <c r="Q94" s="24"/>
      <c r="R94" s="24"/>
      <c r="S94" s="24"/>
      <c r="T94" s="24"/>
      <c r="U94" s="24"/>
      <c r="V94" s="24"/>
      <c r="W94" s="24"/>
      <c r="X94" s="24"/>
      <c r="Y94" s="24"/>
      <c r="Z94" s="24"/>
      <c r="AA94" s="24" t="s">
        <v>135</v>
      </c>
      <c r="AB94" s="24" t="s">
        <v>116</v>
      </c>
      <c r="AC94" s="24" t="s">
        <v>116</v>
      </c>
      <c r="AD94" s="24" t="s">
        <v>116</v>
      </c>
      <c r="AE94" s="24" t="s">
        <v>116</v>
      </c>
      <c r="AF94" s="24" t="s">
        <v>136</v>
      </c>
      <c r="AG94" s="24">
        <v>48</v>
      </c>
      <c r="AH94" s="24">
        <v>110</v>
      </c>
      <c r="AI94" s="24">
        <v>48</v>
      </c>
      <c r="AJ94" s="24">
        <v>110</v>
      </c>
      <c r="AK94" s="62" t="s">
        <v>172</v>
      </c>
      <c r="AL94" s="24" t="s">
        <v>168</v>
      </c>
      <c r="AM94" s="24"/>
    </row>
    <row r="95" s="8" customFormat="1" ht="63" customHeight="1" spans="1:39">
      <c r="A95" s="18" t="s">
        <v>139</v>
      </c>
      <c r="B95" s="17" t="s">
        <v>140</v>
      </c>
      <c r="C95" s="24">
        <v>10200110089</v>
      </c>
      <c r="D95" s="24" t="s">
        <v>240</v>
      </c>
      <c r="E95" s="59" t="s">
        <v>353</v>
      </c>
      <c r="F95" s="60" t="s">
        <v>153</v>
      </c>
      <c r="G95" s="24" t="s">
        <v>354</v>
      </c>
      <c r="H95" s="24">
        <v>2020</v>
      </c>
      <c r="I95" s="24" t="s">
        <v>163</v>
      </c>
      <c r="J95" s="24" t="s">
        <v>164</v>
      </c>
      <c r="K95" s="23" t="s">
        <v>167</v>
      </c>
      <c r="L95" s="65">
        <f t="shared" ref="L95:P95" si="2">140*500/10000</f>
        <v>7</v>
      </c>
      <c r="M95" s="65">
        <f t="shared" si="2"/>
        <v>7</v>
      </c>
      <c r="N95" s="24"/>
      <c r="O95" s="24"/>
      <c r="P95" s="65">
        <f t="shared" si="2"/>
        <v>7</v>
      </c>
      <c r="Q95" s="24"/>
      <c r="R95" s="24"/>
      <c r="S95" s="24"/>
      <c r="T95" s="24"/>
      <c r="U95" s="24"/>
      <c r="V95" s="24"/>
      <c r="W95" s="24"/>
      <c r="X95" s="24"/>
      <c r="Y95" s="24"/>
      <c r="Z95" s="24"/>
      <c r="AA95" s="24" t="s">
        <v>135</v>
      </c>
      <c r="AB95" s="24" t="s">
        <v>116</v>
      </c>
      <c r="AC95" s="24" t="s">
        <v>116</v>
      </c>
      <c r="AD95" s="24" t="s">
        <v>116</v>
      </c>
      <c r="AE95" s="24" t="s">
        <v>116</v>
      </c>
      <c r="AF95" s="24" t="s">
        <v>136</v>
      </c>
      <c r="AG95" s="24">
        <v>86</v>
      </c>
      <c r="AH95" s="24">
        <v>175</v>
      </c>
      <c r="AI95" s="24">
        <v>86</v>
      </c>
      <c r="AJ95" s="24">
        <v>175</v>
      </c>
      <c r="AK95" s="62" t="s">
        <v>172</v>
      </c>
      <c r="AL95" s="24" t="s">
        <v>168</v>
      </c>
      <c r="AM95" s="24"/>
    </row>
    <row r="96" s="8" customFormat="1" ht="63" customHeight="1" spans="1:39">
      <c r="A96" s="18" t="s">
        <v>139</v>
      </c>
      <c r="B96" s="17" t="s">
        <v>140</v>
      </c>
      <c r="C96" s="24">
        <v>10200110090</v>
      </c>
      <c r="D96" s="24" t="s">
        <v>240</v>
      </c>
      <c r="E96" s="59" t="s">
        <v>355</v>
      </c>
      <c r="F96" s="60" t="s">
        <v>151</v>
      </c>
      <c r="G96" s="24" t="s">
        <v>268</v>
      </c>
      <c r="H96" s="24">
        <v>2020</v>
      </c>
      <c r="I96" s="24" t="s">
        <v>163</v>
      </c>
      <c r="J96" s="24" t="s">
        <v>164</v>
      </c>
      <c r="K96" s="23" t="s">
        <v>167</v>
      </c>
      <c r="L96" s="65">
        <v>3.5</v>
      </c>
      <c r="M96" s="65">
        <v>3.5</v>
      </c>
      <c r="N96" s="24"/>
      <c r="O96" s="24"/>
      <c r="P96" s="65">
        <v>3.5</v>
      </c>
      <c r="Q96" s="24"/>
      <c r="R96" s="24"/>
      <c r="S96" s="24"/>
      <c r="T96" s="24"/>
      <c r="U96" s="24"/>
      <c r="V96" s="24"/>
      <c r="W96" s="24"/>
      <c r="X96" s="24"/>
      <c r="Y96" s="24"/>
      <c r="Z96" s="24"/>
      <c r="AA96" s="24" t="s">
        <v>135</v>
      </c>
      <c r="AB96" s="24" t="s">
        <v>116</v>
      </c>
      <c r="AC96" s="24" t="s">
        <v>116</v>
      </c>
      <c r="AD96" s="24" t="s">
        <v>116</v>
      </c>
      <c r="AE96" s="24" t="s">
        <v>116</v>
      </c>
      <c r="AF96" s="24" t="s">
        <v>136</v>
      </c>
      <c r="AG96" s="24">
        <v>25</v>
      </c>
      <c r="AH96" s="24">
        <v>55</v>
      </c>
      <c r="AI96" s="24">
        <v>25</v>
      </c>
      <c r="AJ96" s="24">
        <v>55</v>
      </c>
      <c r="AK96" s="62" t="s">
        <v>172</v>
      </c>
      <c r="AL96" s="24" t="s">
        <v>168</v>
      </c>
      <c r="AM96" s="24"/>
    </row>
    <row r="97" s="8" customFormat="1" ht="63" customHeight="1" spans="1:39">
      <c r="A97" s="18" t="s">
        <v>139</v>
      </c>
      <c r="B97" s="17" t="s">
        <v>140</v>
      </c>
      <c r="C97" s="24">
        <v>10200110091</v>
      </c>
      <c r="D97" s="24" t="s">
        <v>240</v>
      </c>
      <c r="E97" s="59" t="s">
        <v>1309</v>
      </c>
      <c r="F97" s="60" t="s">
        <v>151</v>
      </c>
      <c r="G97" s="24" t="s">
        <v>1310</v>
      </c>
      <c r="H97" s="24">
        <v>2020</v>
      </c>
      <c r="I97" s="24" t="s">
        <v>163</v>
      </c>
      <c r="J97" s="24" t="s">
        <v>164</v>
      </c>
      <c r="K97" s="23" t="s">
        <v>167</v>
      </c>
      <c r="L97" s="65">
        <v>21</v>
      </c>
      <c r="M97" s="65">
        <v>21</v>
      </c>
      <c r="N97" s="24"/>
      <c r="O97" s="24"/>
      <c r="P97" s="65">
        <v>21</v>
      </c>
      <c r="Q97" s="24"/>
      <c r="R97" s="24"/>
      <c r="S97" s="24"/>
      <c r="T97" s="24"/>
      <c r="U97" s="24"/>
      <c r="V97" s="24"/>
      <c r="W97" s="24"/>
      <c r="X97" s="24"/>
      <c r="Y97" s="24"/>
      <c r="Z97" s="24"/>
      <c r="AA97" s="24" t="s">
        <v>135</v>
      </c>
      <c r="AB97" s="24" t="s">
        <v>116</v>
      </c>
      <c r="AC97" s="24" t="s">
        <v>116</v>
      </c>
      <c r="AD97" s="24" t="s">
        <v>116</v>
      </c>
      <c r="AE97" s="24" t="s">
        <v>116</v>
      </c>
      <c r="AF97" s="24" t="s">
        <v>136</v>
      </c>
      <c r="AG97" s="24">
        <v>35</v>
      </c>
      <c r="AH97" s="24">
        <v>76</v>
      </c>
      <c r="AI97" s="24">
        <v>35</v>
      </c>
      <c r="AJ97" s="24">
        <v>76</v>
      </c>
      <c r="AK97" s="62" t="s">
        <v>172</v>
      </c>
      <c r="AL97" s="24" t="s">
        <v>168</v>
      </c>
      <c r="AM97" s="24"/>
    </row>
    <row r="98" s="8" customFormat="1" ht="63" customHeight="1" spans="1:39">
      <c r="A98" s="18" t="s">
        <v>139</v>
      </c>
      <c r="B98" s="17" t="s">
        <v>140</v>
      </c>
      <c r="C98" s="24">
        <v>10200110092</v>
      </c>
      <c r="D98" s="24" t="s">
        <v>240</v>
      </c>
      <c r="E98" s="59" t="s">
        <v>1311</v>
      </c>
      <c r="F98" s="60" t="s">
        <v>151</v>
      </c>
      <c r="G98" s="24" t="s">
        <v>433</v>
      </c>
      <c r="H98" s="24">
        <v>2020</v>
      </c>
      <c r="I98" s="24" t="s">
        <v>163</v>
      </c>
      <c r="J98" s="24" t="s">
        <v>164</v>
      </c>
      <c r="K98" s="23" t="s">
        <v>167</v>
      </c>
      <c r="L98" s="65">
        <v>63</v>
      </c>
      <c r="M98" s="65">
        <v>63</v>
      </c>
      <c r="N98" s="24"/>
      <c r="O98" s="24"/>
      <c r="P98" s="65">
        <v>63</v>
      </c>
      <c r="Q98" s="24"/>
      <c r="R98" s="24"/>
      <c r="S98" s="24"/>
      <c r="T98" s="24"/>
      <c r="U98" s="24"/>
      <c r="V98" s="24"/>
      <c r="W98" s="24"/>
      <c r="X98" s="24"/>
      <c r="Y98" s="24"/>
      <c r="Z98" s="24"/>
      <c r="AA98" s="24" t="s">
        <v>135</v>
      </c>
      <c r="AB98" s="24" t="s">
        <v>116</v>
      </c>
      <c r="AC98" s="24" t="s">
        <v>116</v>
      </c>
      <c r="AD98" s="24" t="s">
        <v>116</v>
      </c>
      <c r="AE98" s="24" t="s">
        <v>116</v>
      </c>
      <c r="AF98" s="24" t="s">
        <v>136</v>
      </c>
      <c r="AG98" s="24">
        <v>56</v>
      </c>
      <c r="AH98" s="24">
        <v>118</v>
      </c>
      <c r="AI98" s="24">
        <v>56</v>
      </c>
      <c r="AJ98" s="24">
        <v>118</v>
      </c>
      <c r="AK98" s="62" t="s">
        <v>172</v>
      </c>
      <c r="AL98" s="24" t="s">
        <v>168</v>
      </c>
      <c r="AM98" s="24"/>
    </row>
    <row r="99" s="8" customFormat="1" ht="63" customHeight="1" spans="1:39">
      <c r="A99" s="18" t="s">
        <v>139</v>
      </c>
      <c r="B99" s="17" t="s">
        <v>140</v>
      </c>
      <c r="C99" s="24">
        <v>10200110093</v>
      </c>
      <c r="D99" s="24" t="s">
        <v>240</v>
      </c>
      <c r="E99" s="59" t="s">
        <v>1312</v>
      </c>
      <c r="F99" s="60" t="s">
        <v>149</v>
      </c>
      <c r="G99" s="24" t="s">
        <v>277</v>
      </c>
      <c r="H99" s="24">
        <v>2020</v>
      </c>
      <c r="I99" s="24" t="s">
        <v>163</v>
      </c>
      <c r="J99" s="24" t="s">
        <v>164</v>
      </c>
      <c r="K99" s="23" t="s">
        <v>167</v>
      </c>
      <c r="L99" s="65">
        <f t="shared" ref="L99:P99" si="3">80*200/10000+100*400/10000+98*350/10000</f>
        <v>9.03</v>
      </c>
      <c r="M99" s="65">
        <f t="shared" si="3"/>
        <v>9.03</v>
      </c>
      <c r="N99" s="24"/>
      <c r="O99" s="24"/>
      <c r="P99" s="65">
        <f t="shared" si="3"/>
        <v>9.03</v>
      </c>
      <c r="Q99" s="24"/>
      <c r="R99" s="24"/>
      <c r="S99" s="24"/>
      <c r="T99" s="24"/>
      <c r="U99" s="24"/>
      <c r="V99" s="24"/>
      <c r="W99" s="24"/>
      <c r="X99" s="24"/>
      <c r="Y99" s="24"/>
      <c r="Z99" s="24"/>
      <c r="AA99" s="24" t="s">
        <v>135</v>
      </c>
      <c r="AB99" s="24" t="s">
        <v>116</v>
      </c>
      <c r="AC99" s="24" t="s">
        <v>116</v>
      </c>
      <c r="AD99" s="24" t="s">
        <v>116</v>
      </c>
      <c r="AE99" s="24" t="s">
        <v>116</v>
      </c>
      <c r="AF99" s="24" t="s">
        <v>136</v>
      </c>
      <c r="AG99" s="24">
        <v>81</v>
      </c>
      <c r="AH99" s="24">
        <v>180</v>
      </c>
      <c r="AI99" s="24">
        <v>81</v>
      </c>
      <c r="AJ99" s="24">
        <v>180</v>
      </c>
      <c r="AK99" s="62" t="s">
        <v>172</v>
      </c>
      <c r="AL99" s="24" t="s">
        <v>168</v>
      </c>
      <c r="AM99" s="24"/>
    </row>
    <row r="100" s="8" customFormat="1" ht="63" customHeight="1" spans="1:39">
      <c r="A100" s="18" t="s">
        <v>139</v>
      </c>
      <c r="B100" s="17" t="s">
        <v>140</v>
      </c>
      <c r="C100" s="24">
        <v>10200110094</v>
      </c>
      <c r="D100" s="24" t="s">
        <v>240</v>
      </c>
      <c r="E100" s="59" t="s">
        <v>1313</v>
      </c>
      <c r="F100" s="60" t="s">
        <v>149</v>
      </c>
      <c r="G100" s="24" t="s">
        <v>358</v>
      </c>
      <c r="H100" s="24">
        <v>2020</v>
      </c>
      <c r="I100" s="24" t="s">
        <v>163</v>
      </c>
      <c r="J100" s="24" t="s">
        <v>164</v>
      </c>
      <c r="K100" s="23" t="s">
        <v>167</v>
      </c>
      <c r="L100" s="65">
        <f t="shared" ref="L100:P100" si="4">186*300/10000</f>
        <v>5.58</v>
      </c>
      <c r="M100" s="65">
        <f t="shared" si="4"/>
        <v>5.58</v>
      </c>
      <c r="N100" s="24"/>
      <c r="O100" s="24"/>
      <c r="P100" s="65">
        <f t="shared" si="4"/>
        <v>5.58</v>
      </c>
      <c r="Q100" s="24"/>
      <c r="R100" s="24"/>
      <c r="S100" s="24"/>
      <c r="T100" s="24"/>
      <c r="U100" s="24"/>
      <c r="V100" s="24"/>
      <c r="W100" s="24"/>
      <c r="X100" s="24"/>
      <c r="Y100" s="24"/>
      <c r="Z100" s="24"/>
      <c r="AA100" s="24" t="s">
        <v>135</v>
      </c>
      <c r="AB100" s="24" t="s">
        <v>116</v>
      </c>
      <c r="AC100" s="24" t="s">
        <v>116</v>
      </c>
      <c r="AD100" s="24" t="s">
        <v>116</v>
      </c>
      <c r="AE100" s="24" t="s">
        <v>116</v>
      </c>
      <c r="AF100" s="24" t="s">
        <v>136</v>
      </c>
      <c r="AG100" s="24">
        <v>77</v>
      </c>
      <c r="AH100" s="24">
        <v>162</v>
      </c>
      <c r="AI100" s="24">
        <v>77</v>
      </c>
      <c r="AJ100" s="24">
        <v>162</v>
      </c>
      <c r="AK100" s="62" t="s">
        <v>172</v>
      </c>
      <c r="AL100" s="24" t="s">
        <v>168</v>
      </c>
      <c r="AM100" s="24"/>
    </row>
    <row r="101" s="8" customFormat="1" ht="63" customHeight="1" spans="1:39">
      <c r="A101" s="18" t="s">
        <v>139</v>
      </c>
      <c r="B101" s="17" t="s">
        <v>140</v>
      </c>
      <c r="C101" s="24">
        <v>10200110095</v>
      </c>
      <c r="D101" s="24" t="s">
        <v>240</v>
      </c>
      <c r="E101" s="35" t="s">
        <v>1314</v>
      </c>
      <c r="F101" s="60" t="s">
        <v>149</v>
      </c>
      <c r="G101" s="24" t="s">
        <v>1315</v>
      </c>
      <c r="H101" s="24">
        <v>2020</v>
      </c>
      <c r="I101" s="24" t="s">
        <v>163</v>
      </c>
      <c r="J101" s="24" t="s">
        <v>164</v>
      </c>
      <c r="K101" s="23" t="s">
        <v>167</v>
      </c>
      <c r="L101" s="65">
        <v>4</v>
      </c>
      <c r="M101" s="65">
        <v>4</v>
      </c>
      <c r="N101" s="24"/>
      <c r="O101" s="24"/>
      <c r="P101" s="65">
        <v>4</v>
      </c>
      <c r="Q101" s="24"/>
      <c r="R101" s="24"/>
      <c r="S101" s="24"/>
      <c r="T101" s="24"/>
      <c r="U101" s="24"/>
      <c r="V101" s="24"/>
      <c r="W101" s="24"/>
      <c r="X101" s="24"/>
      <c r="Y101" s="24"/>
      <c r="Z101" s="24"/>
      <c r="AA101" s="24" t="s">
        <v>135</v>
      </c>
      <c r="AB101" s="24" t="s">
        <v>116</v>
      </c>
      <c r="AC101" s="24" t="s">
        <v>116</v>
      </c>
      <c r="AD101" s="24" t="s">
        <v>116</v>
      </c>
      <c r="AE101" s="24" t="s">
        <v>116</v>
      </c>
      <c r="AF101" s="24" t="s">
        <v>136</v>
      </c>
      <c r="AG101" s="24">
        <v>51</v>
      </c>
      <c r="AH101" s="24">
        <v>122</v>
      </c>
      <c r="AI101" s="24">
        <v>51</v>
      </c>
      <c r="AJ101" s="24">
        <v>122</v>
      </c>
      <c r="AK101" s="62" t="s">
        <v>172</v>
      </c>
      <c r="AL101" s="24" t="s">
        <v>168</v>
      </c>
      <c r="AM101" s="24"/>
    </row>
    <row r="102" s="8" customFormat="1" ht="63" customHeight="1" spans="1:39">
      <c r="A102" s="18" t="s">
        <v>139</v>
      </c>
      <c r="B102" s="17" t="s">
        <v>140</v>
      </c>
      <c r="C102" s="24">
        <v>10200110096</v>
      </c>
      <c r="D102" s="24" t="s">
        <v>240</v>
      </c>
      <c r="E102" s="59" t="s">
        <v>1314</v>
      </c>
      <c r="F102" s="60" t="s">
        <v>149</v>
      </c>
      <c r="G102" s="24" t="s">
        <v>360</v>
      </c>
      <c r="H102" s="24">
        <v>2020</v>
      </c>
      <c r="I102" s="24" t="s">
        <v>163</v>
      </c>
      <c r="J102" s="24" t="s">
        <v>164</v>
      </c>
      <c r="K102" s="23" t="s">
        <v>167</v>
      </c>
      <c r="L102" s="65">
        <v>4</v>
      </c>
      <c r="M102" s="65">
        <v>4</v>
      </c>
      <c r="N102" s="24"/>
      <c r="O102" s="24"/>
      <c r="P102" s="65">
        <v>4</v>
      </c>
      <c r="Q102" s="24"/>
      <c r="R102" s="24"/>
      <c r="S102" s="24"/>
      <c r="T102" s="24"/>
      <c r="U102" s="24"/>
      <c r="V102" s="24"/>
      <c r="W102" s="24"/>
      <c r="X102" s="24"/>
      <c r="Y102" s="24"/>
      <c r="Z102" s="24"/>
      <c r="AA102" s="24" t="s">
        <v>135</v>
      </c>
      <c r="AB102" s="24" t="s">
        <v>116</v>
      </c>
      <c r="AC102" s="24" t="s">
        <v>116</v>
      </c>
      <c r="AD102" s="24" t="s">
        <v>116</v>
      </c>
      <c r="AE102" s="24" t="s">
        <v>116</v>
      </c>
      <c r="AF102" s="24" t="s">
        <v>136</v>
      </c>
      <c r="AG102" s="24">
        <v>24</v>
      </c>
      <c r="AH102" s="24">
        <v>52</v>
      </c>
      <c r="AI102" s="24">
        <v>24</v>
      </c>
      <c r="AJ102" s="24">
        <v>52</v>
      </c>
      <c r="AK102" s="62" t="s">
        <v>172</v>
      </c>
      <c r="AL102" s="24" t="s">
        <v>168</v>
      </c>
      <c r="AM102" s="24"/>
    </row>
    <row r="103" s="8" customFormat="1" ht="63" customHeight="1" spans="1:39">
      <c r="A103" s="18" t="s">
        <v>139</v>
      </c>
      <c r="B103" s="17" t="s">
        <v>140</v>
      </c>
      <c r="C103" s="24">
        <v>10200110097</v>
      </c>
      <c r="D103" s="24" t="s">
        <v>240</v>
      </c>
      <c r="E103" s="59" t="s">
        <v>1316</v>
      </c>
      <c r="F103" s="60" t="s">
        <v>149</v>
      </c>
      <c r="G103" s="24" t="s">
        <v>1317</v>
      </c>
      <c r="H103" s="24">
        <v>2020</v>
      </c>
      <c r="I103" s="24" t="s">
        <v>163</v>
      </c>
      <c r="J103" s="24" t="s">
        <v>164</v>
      </c>
      <c r="K103" s="23" t="s">
        <v>167</v>
      </c>
      <c r="L103" s="65">
        <f t="shared" ref="L103:P103" si="5">44*400/10000</f>
        <v>1.76</v>
      </c>
      <c r="M103" s="65">
        <f t="shared" si="5"/>
        <v>1.76</v>
      </c>
      <c r="N103" s="24"/>
      <c r="O103" s="24"/>
      <c r="P103" s="65">
        <f t="shared" si="5"/>
        <v>1.76</v>
      </c>
      <c r="Q103" s="24"/>
      <c r="R103" s="24"/>
      <c r="S103" s="24"/>
      <c r="T103" s="24"/>
      <c r="U103" s="24"/>
      <c r="V103" s="24"/>
      <c r="W103" s="24"/>
      <c r="X103" s="24"/>
      <c r="Y103" s="24"/>
      <c r="Z103" s="24"/>
      <c r="AA103" s="24" t="s">
        <v>135</v>
      </c>
      <c r="AB103" s="24" t="s">
        <v>116</v>
      </c>
      <c r="AC103" s="24" t="s">
        <v>116</v>
      </c>
      <c r="AD103" s="24" t="s">
        <v>116</v>
      </c>
      <c r="AE103" s="24" t="s">
        <v>116</v>
      </c>
      <c r="AF103" s="24" t="s">
        <v>136</v>
      </c>
      <c r="AG103" s="24">
        <v>67</v>
      </c>
      <c r="AH103" s="24">
        <v>138</v>
      </c>
      <c r="AI103" s="24">
        <v>67</v>
      </c>
      <c r="AJ103" s="24">
        <v>138</v>
      </c>
      <c r="AK103" s="62" t="s">
        <v>172</v>
      </c>
      <c r="AL103" s="24" t="s">
        <v>168</v>
      </c>
      <c r="AM103" s="24"/>
    </row>
    <row r="104" s="8" customFormat="1" ht="63" customHeight="1" spans="1:39">
      <c r="A104" s="18" t="s">
        <v>139</v>
      </c>
      <c r="B104" s="17" t="s">
        <v>140</v>
      </c>
      <c r="C104" s="24">
        <v>10200110098</v>
      </c>
      <c r="D104" s="24" t="s">
        <v>240</v>
      </c>
      <c r="E104" s="59" t="s">
        <v>1318</v>
      </c>
      <c r="F104" s="60" t="s">
        <v>149</v>
      </c>
      <c r="G104" s="24" t="s">
        <v>290</v>
      </c>
      <c r="H104" s="24">
        <v>2020</v>
      </c>
      <c r="I104" s="24" t="s">
        <v>163</v>
      </c>
      <c r="J104" s="24" t="s">
        <v>164</v>
      </c>
      <c r="K104" s="23" t="s">
        <v>167</v>
      </c>
      <c r="L104" s="65">
        <v>21</v>
      </c>
      <c r="M104" s="65">
        <v>21</v>
      </c>
      <c r="N104" s="24"/>
      <c r="O104" s="24"/>
      <c r="P104" s="65">
        <v>21</v>
      </c>
      <c r="Q104" s="24"/>
      <c r="R104" s="24"/>
      <c r="S104" s="24"/>
      <c r="T104" s="24"/>
      <c r="U104" s="24"/>
      <c r="V104" s="24"/>
      <c r="W104" s="24"/>
      <c r="X104" s="24"/>
      <c r="Y104" s="24"/>
      <c r="Z104" s="24"/>
      <c r="AA104" s="24" t="s">
        <v>135</v>
      </c>
      <c r="AB104" s="24" t="s">
        <v>116</v>
      </c>
      <c r="AC104" s="24" t="s">
        <v>116</v>
      </c>
      <c r="AD104" s="24" t="s">
        <v>116</v>
      </c>
      <c r="AE104" s="24" t="s">
        <v>116</v>
      </c>
      <c r="AF104" s="24" t="s">
        <v>136</v>
      </c>
      <c r="AG104" s="24">
        <v>69</v>
      </c>
      <c r="AH104" s="24">
        <v>142</v>
      </c>
      <c r="AI104" s="24">
        <v>69</v>
      </c>
      <c r="AJ104" s="24">
        <v>142</v>
      </c>
      <c r="AK104" s="62" t="s">
        <v>172</v>
      </c>
      <c r="AL104" s="24" t="s">
        <v>168</v>
      </c>
      <c r="AM104" s="24"/>
    </row>
    <row r="105" s="8" customFormat="1" ht="63" customHeight="1" spans="1:39">
      <c r="A105" s="18" t="s">
        <v>139</v>
      </c>
      <c r="B105" s="17" t="s">
        <v>140</v>
      </c>
      <c r="C105" s="24">
        <v>10200110099</v>
      </c>
      <c r="D105" s="24" t="s">
        <v>240</v>
      </c>
      <c r="E105" s="59" t="s">
        <v>364</v>
      </c>
      <c r="F105" s="60" t="s">
        <v>149</v>
      </c>
      <c r="G105" s="24" t="s">
        <v>440</v>
      </c>
      <c r="H105" s="24">
        <v>2020</v>
      </c>
      <c r="I105" s="24" t="s">
        <v>163</v>
      </c>
      <c r="J105" s="24" t="s">
        <v>164</v>
      </c>
      <c r="K105" s="23" t="s">
        <v>167</v>
      </c>
      <c r="L105" s="65">
        <v>42</v>
      </c>
      <c r="M105" s="65">
        <v>42</v>
      </c>
      <c r="N105" s="24"/>
      <c r="O105" s="24"/>
      <c r="P105" s="65">
        <v>42</v>
      </c>
      <c r="Q105" s="24"/>
      <c r="R105" s="24"/>
      <c r="S105" s="24"/>
      <c r="T105" s="24"/>
      <c r="U105" s="24"/>
      <c r="V105" s="24"/>
      <c r="W105" s="24"/>
      <c r="X105" s="24"/>
      <c r="Y105" s="24"/>
      <c r="Z105" s="24"/>
      <c r="AA105" s="24" t="s">
        <v>135</v>
      </c>
      <c r="AB105" s="24" t="s">
        <v>116</v>
      </c>
      <c r="AC105" s="24" t="s">
        <v>116</v>
      </c>
      <c r="AD105" s="24" t="s">
        <v>116</v>
      </c>
      <c r="AE105" s="24" t="s">
        <v>116</v>
      </c>
      <c r="AF105" s="24" t="s">
        <v>136</v>
      </c>
      <c r="AG105" s="24">
        <v>41</v>
      </c>
      <c r="AH105" s="24">
        <v>81</v>
      </c>
      <c r="AI105" s="24">
        <v>41</v>
      </c>
      <c r="AJ105" s="24">
        <v>81</v>
      </c>
      <c r="AK105" s="62" t="s">
        <v>172</v>
      </c>
      <c r="AL105" s="24" t="s">
        <v>168</v>
      </c>
      <c r="AM105" s="24"/>
    </row>
    <row r="106" s="8" customFormat="1" ht="63" customHeight="1" spans="1:39">
      <c r="A106" s="18" t="s">
        <v>139</v>
      </c>
      <c r="B106" s="17" t="s">
        <v>140</v>
      </c>
      <c r="C106" s="24">
        <v>10200110100</v>
      </c>
      <c r="D106" s="24" t="s">
        <v>240</v>
      </c>
      <c r="E106" s="59" t="s">
        <v>359</v>
      </c>
      <c r="F106" s="60" t="s">
        <v>149</v>
      </c>
      <c r="G106" s="24" t="s">
        <v>443</v>
      </c>
      <c r="H106" s="24">
        <v>2020</v>
      </c>
      <c r="I106" s="24" t="s">
        <v>163</v>
      </c>
      <c r="J106" s="24" t="s">
        <v>164</v>
      </c>
      <c r="K106" s="23" t="s">
        <v>167</v>
      </c>
      <c r="L106" s="65">
        <v>21</v>
      </c>
      <c r="M106" s="65">
        <v>21</v>
      </c>
      <c r="N106" s="24"/>
      <c r="O106" s="24"/>
      <c r="P106" s="65">
        <v>21</v>
      </c>
      <c r="Q106" s="24"/>
      <c r="R106" s="24"/>
      <c r="S106" s="24"/>
      <c r="T106" s="24"/>
      <c r="U106" s="24"/>
      <c r="V106" s="24"/>
      <c r="W106" s="24"/>
      <c r="X106" s="24"/>
      <c r="Y106" s="24"/>
      <c r="Z106" s="24"/>
      <c r="AA106" s="24" t="s">
        <v>135</v>
      </c>
      <c r="AB106" s="24" t="s">
        <v>116</v>
      </c>
      <c r="AC106" s="24" t="s">
        <v>116</v>
      </c>
      <c r="AD106" s="24" t="s">
        <v>116</v>
      </c>
      <c r="AE106" s="24" t="s">
        <v>116</v>
      </c>
      <c r="AF106" s="24" t="s">
        <v>136</v>
      </c>
      <c r="AG106" s="24">
        <v>65</v>
      </c>
      <c r="AH106" s="24">
        <v>131</v>
      </c>
      <c r="AI106" s="24">
        <v>65</v>
      </c>
      <c r="AJ106" s="24">
        <v>131</v>
      </c>
      <c r="AK106" s="62" t="s">
        <v>172</v>
      </c>
      <c r="AL106" s="24" t="s">
        <v>168</v>
      </c>
      <c r="AM106" s="24"/>
    </row>
    <row r="107" s="8" customFormat="1" ht="63" customHeight="1" spans="1:39">
      <c r="A107" s="18" t="s">
        <v>139</v>
      </c>
      <c r="B107" s="17" t="s">
        <v>140</v>
      </c>
      <c r="C107" s="24">
        <v>10200110101</v>
      </c>
      <c r="D107" s="24" t="s">
        <v>240</v>
      </c>
      <c r="E107" s="59" t="s">
        <v>359</v>
      </c>
      <c r="F107" s="60" t="s">
        <v>149</v>
      </c>
      <c r="G107" s="24" t="s">
        <v>287</v>
      </c>
      <c r="H107" s="24">
        <v>2020</v>
      </c>
      <c r="I107" s="24" t="s">
        <v>163</v>
      </c>
      <c r="J107" s="24" t="s">
        <v>164</v>
      </c>
      <c r="K107" s="23" t="s">
        <v>167</v>
      </c>
      <c r="L107" s="65">
        <v>21</v>
      </c>
      <c r="M107" s="65">
        <v>21</v>
      </c>
      <c r="N107" s="24"/>
      <c r="O107" s="24"/>
      <c r="P107" s="65">
        <v>21</v>
      </c>
      <c r="Q107" s="24"/>
      <c r="R107" s="24"/>
      <c r="S107" s="24"/>
      <c r="T107" s="24"/>
      <c r="U107" s="24"/>
      <c r="V107" s="24"/>
      <c r="W107" s="24"/>
      <c r="X107" s="24"/>
      <c r="Y107" s="24"/>
      <c r="Z107" s="24"/>
      <c r="AA107" s="24" t="s">
        <v>135</v>
      </c>
      <c r="AB107" s="24" t="s">
        <v>116</v>
      </c>
      <c r="AC107" s="24" t="s">
        <v>116</v>
      </c>
      <c r="AD107" s="24" t="s">
        <v>116</v>
      </c>
      <c r="AE107" s="24" t="s">
        <v>116</v>
      </c>
      <c r="AF107" s="24" t="s">
        <v>136</v>
      </c>
      <c r="AG107" s="24">
        <v>25</v>
      </c>
      <c r="AH107" s="24">
        <v>85</v>
      </c>
      <c r="AI107" s="24">
        <v>25</v>
      </c>
      <c r="AJ107" s="24">
        <v>85</v>
      </c>
      <c r="AK107" s="62" t="s">
        <v>172</v>
      </c>
      <c r="AL107" s="24" t="s">
        <v>168</v>
      </c>
      <c r="AM107" s="24"/>
    </row>
    <row r="108" s="8" customFormat="1" ht="63" customHeight="1" spans="1:39">
      <c r="A108" s="18" t="s">
        <v>139</v>
      </c>
      <c r="B108" s="17" t="s">
        <v>140</v>
      </c>
      <c r="C108" s="24">
        <v>10200110102</v>
      </c>
      <c r="D108" s="24" t="s">
        <v>240</v>
      </c>
      <c r="E108" s="59" t="s">
        <v>1319</v>
      </c>
      <c r="F108" s="61" t="s">
        <v>143</v>
      </c>
      <c r="G108" s="24" t="s">
        <v>365</v>
      </c>
      <c r="H108" s="24">
        <v>2020</v>
      </c>
      <c r="I108" s="24" t="s">
        <v>163</v>
      </c>
      <c r="J108" s="24" t="s">
        <v>164</v>
      </c>
      <c r="K108" s="23" t="s">
        <v>167</v>
      </c>
      <c r="L108" s="65">
        <v>8</v>
      </c>
      <c r="M108" s="65">
        <v>8</v>
      </c>
      <c r="N108" s="24"/>
      <c r="O108" s="24"/>
      <c r="P108" s="65">
        <v>8</v>
      </c>
      <c r="Q108" s="24"/>
      <c r="R108" s="24"/>
      <c r="S108" s="24"/>
      <c r="T108" s="24"/>
      <c r="U108" s="24"/>
      <c r="V108" s="24"/>
      <c r="W108" s="24"/>
      <c r="X108" s="24"/>
      <c r="Y108" s="24"/>
      <c r="Z108" s="24"/>
      <c r="AA108" s="24" t="s">
        <v>135</v>
      </c>
      <c r="AB108" s="24" t="s">
        <v>116</v>
      </c>
      <c r="AC108" s="24" t="s">
        <v>116</v>
      </c>
      <c r="AD108" s="24" t="s">
        <v>116</v>
      </c>
      <c r="AE108" s="24" t="s">
        <v>116</v>
      </c>
      <c r="AF108" s="24" t="s">
        <v>136</v>
      </c>
      <c r="AG108" s="24">
        <v>85</v>
      </c>
      <c r="AH108" s="24">
        <v>175</v>
      </c>
      <c r="AI108" s="24">
        <v>85</v>
      </c>
      <c r="AJ108" s="24">
        <v>175</v>
      </c>
      <c r="AK108" s="62" t="s">
        <v>172</v>
      </c>
      <c r="AL108" s="24" t="s">
        <v>168</v>
      </c>
      <c r="AM108" s="24"/>
    </row>
    <row r="109" s="8" customFormat="1" ht="63" customHeight="1" spans="1:39">
      <c r="A109" s="18" t="s">
        <v>139</v>
      </c>
      <c r="B109" s="17" t="s">
        <v>140</v>
      </c>
      <c r="C109" s="24">
        <v>10200110103</v>
      </c>
      <c r="D109" s="24" t="s">
        <v>240</v>
      </c>
      <c r="E109" s="59" t="s">
        <v>1320</v>
      </c>
      <c r="F109" s="61" t="s">
        <v>143</v>
      </c>
      <c r="G109" s="24" t="s">
        <v>1321</v>
      </c>
      <c r="H109" s="24">
        <v>2020</v>
      </c>
      <c r="I109" s="24" t="s">
        <v>163</v>
      </c>
      <c r="J109" s="24" t="s">
        <v>164</v>
      </c>
      <c r="K109" s="23" t="s">
        <v>167</v>
      </c>
      <c r="L109" s="65">
        <v>6</v>
      </c>
      <c r="M109" s="65">
        <v>6</v>
      </c>
      <c r="N109" s="24"/>
      <c r="O109" s="24"/>
      <c r="P109" s="65">
        <v>6</v>
      </c>
      <c r="Q109" s="24"/>
      <c r="R109" s="24"/>
      <c r="S109" s="24"/>
      <c r="T109" s="24"/>
      <c r="U109" s="24"/>
      <c r="V109" s="24"/>
      <c r="W109" s="24"/>
      <c r="X109" s="24"/>
      <c r="Y109" s="24"/>
      <c r="Z109" s="24"/>
      <c r="AA109" s="24" t="s">
        <v>135</v>
      </c>
      <c r="AB109" s="24" t="s">
        <v>116</v>
      </c>
      <c r="AC109" s="24" t="s">
        <v>116</v>
      </c>
      <c r="AD109" s="24" t="s">
        <v>116</v>
      </c>
      <c r="AE109" s="24" t="s">
        <v>116</v>
      </c>
      <c r="AF109" s="24" t="s">
        <v>136</v>
      </c>
      <c r="AG109" s="24">
        <v>18</v>
      </c>
      <c r="AH109" s="24">
        <v>40</v>
      </c>
      <c r="AI109" s="24">
        <v>18</v>
      </c>
      <c r="AJ109" s="24">
        <v>40</v>
      </c>
      <c r="AK109" s="62" t="s">
        <v>172</v>
      </c>
      <c r="AL109" s="24" t="s">
        <v>168</v>
      </c>
      <c r="AM109" s="24"/>
    </row>
    <row r="110" s="8" customFormat="1" ht="63" customHeight="1" spans="1:39">
      <c r="A110" s="18" t="s">
        <v>139</v>
      </c>
      <c r="B110" s="17" t="s">
        <v>140</v>
      </c>
      <c r="C110" s="24">
        <v>10200110104</v>
      </c>
      <c r="D110" s="24" t="s">
        <v>240</v>
      </c>
      <c r="E110" s="59" t="s">
        <v>1322</v>
      </c>
      <c r="F110" s="61" t="s">
        <v>143</v>
      </c>
      <c r="G110" s="24" t="s">
        <v>369</v>
      </c>
      <c r="H110" s="24">
        <v>2020</v>
      </c>
      <c r="I110" s="24" t="s">
        <v>163</v>
      </c>
      <c r="J110" s="24" t="s">
        <v>164</v>
      </c>
      <c r="K110" s="23" t="s">
        <v>167</v>
      </c>
      <c r="L110" s="65">
        <f t="shared" ref="L110:P110" si="6">112*400/10000</f>
        <v>4.48</v>
      </c>
      <c r="M110" s="65">
        <f t="shared" si="6"/>
        <v>4.48</v>
      </c>
      <c r="N110" s="24"/>
      <c r="O110" s="24"/>
      <c r="P110" s="65">
        <f t="shared" si="6"/>
        <v>4.48</v>
      </c>
      <c r="Q110" s="24"/>
      <c r="R110" s="24"/>
      <c r="S110" s="24"/>
      <c r="T110" s="24"/>
      <c r="U110" s="24"/>
      <c r="V110" s="24"/>
      <c r="W110" s="24"/>
      <c r="X110" s="24"/>
      <c r="Y110" s="24"/>
      <c r="Z110" s="24"/>
      <c r="AA110" s="24" t="s">
        <v>135</v>
      </c>
      <c r="AB110" s="24" t="s">
        <v>116</v>
      </c>
      <c r="AC110" s="24" t="s">
        <v>116</v>
      </c>
      <c r="AD110" s="24" t="s">
        <v>116</v>
      </c>
      <c r="AE110" s="24" t="s">
        <v>116</v>
      </c>
      <c r="AF110" s="24" t="s">
        <v>136</v>
      </c>
      <c r="AG110" s="24">
        <v>97</v>
      </c>
      <c r="AH110" s="24">
        <v>200</v>
      </c>
      <c r="AI110" s="24">
        <v>97</v>
      </c>
      <c r="AJ110" s="24">
        <v>200</v>
      </c>
      <c r="AK110" s="62" t="s">
        <v>172</v>
      </c>
      <c r="AL110" s="24" t="s">
        <v>168</v>
      </c>
      <c r="AM110" s="24"/>
    </row>
    <row r="111" s="8" customFormat="1" ht="63" customHeight="1" spans="1:39">
      <c r="A111" s="18" t="s">
        <v>139</v>
      </c>
      <c r="B111" s="17" t="s">
        <v>140</v>
      </c>
      <c r="C111" s="24">
        <v>10200110105</v>
      </c>
      <c r="D111" s="24" t="s">
        <v>240</v>
      </c>
      <c r="E111" s="59" t="s">
        <v>1323</v>
      </c>
      <c r="F111" s="61" t="s">
        <v>143</v>
      </c>
      <c r="G111" s="24" t="s">
        <v>1265</v>
      </c>
      <c r="H111" s="24">
        <v>2020</v>
      </c>
      <c r="I111" s="24" t="s">
        <v>163</v>
      </c>
      <c r="J111" s="24" t="s">
        <v>164</v>
      </c>
      <c r="K111" s="23" t="s">
        <v>167</v>
      </c>
      <c r="L111" s="65">
        <v>8</v>
      </c>
      <c r="M111" s="65">
        <v>8</v>
      </c>
      <c r="N111" s="24"/>
      <c r="O111" s="24"/>
      <c r="P111" s="65">
        <v>8</v>
      </c>
      <c r="Q111" s="24"/>
      <c r="R111" s="24"/>
      <c r="S111" s="24"/>
      <c r="T111" s="24"/>
      <c r="U111" s="24"/>
      <c r="V111" s="24"/>
      <c r="W111" s="24"/>
      <c r="X111" s="24"/>
      <c r="Y111" s="24"/>
      <c r="Z111" s="24"/>
      <c r="AA111" s="24" t="s">
        <v>135</v>
      </c>
      <c r="AB111" s="24" t="s">
        <v>116</v>
      </c>
      <c r="AC111" s="24" t="s">
        <v>116</v>
      </c>
      <c r="AD111" s="24" t="s">
        <v>116</v>
      </c>
      <c r="AE111" s="24" t="s">
        <v>116</v>
      </c>
      <c r="AF111" s="24" t="s">
        <v>136</v>
      </c>
      <c r="AG111" s="24">
        <v>97</v>
      </c>
      <c r="AH111" s="24">
        <v>210</v>
      </c>
      <c r="AI111" s="24">
        <v>97</v>
      </c>
      <c r="AJ111" s="24">
        <v>210</v>
      </c>
      <c r="AK111" s="62" t="s">
        <v>172</v>
      </c>
      <c r="AL111" s="24" t="s">
        <v>168</v>
      </c>
      <c r="AM111" s="24"/>
    </row>
    <row r="112" s="8" customFormat="1" ht="63" customHeight="1" spans="1:39">
      <c r="A112" s="18" t="s">
        <v>139</v>
      </c>
      <c r="B112" s="17" t="s">
        <v>140</v>
      </c>
      <c r="C112" s="24">
        <v>10200110106</v>
      </c>
      <c r="D112" s="24" t="s">
        <v>240</v>
      </c>
      <c r="E112" s="59" t="s">
        <v>1324</v>
      </c>
      <c r="F112" s="61" t="s">
        <v>143</v>
      </c>
      <c r="G112" s="24" t="s">
        <v>447</v>
      </c>
      <c r="H112" s="24">
        <v>2020</v>
      </c>
      <c r="I112" s="24" t="s">
        <v>163</v>
      </c>
      <c r="J112" s="24" t="s">
        <v>164</v>
      </c>
      <c r="K112" s="23" t="s">
        <v>167</v>
      </c>
      <c r="L112" s="65">
        <f t="shared" ref="L112:P112" si="7">550*2100/10000+600*400/10000</f>
        <v>139.5</v>
      </c>
      <c r="M112" s="65">
        <f t="shared" si="7"/>
        <v>139.5</v>
      </c>
      <c r="N112" s="24"/>
      <c r="O112" s="24"/>
      <c r="P112" s="65">
        <f t="shared" si="7"/>
        <v>139.5</v>
      </c>
      <c r="Q112" s="24"/>
      <c r="R112" s="24"/>
      <c r="S112" s="24"/>
      <c r="T112" s="24"/>
      <c r="U112" s="24"/>
      <c r="V112" s="24"/>
      <c r="W112" s="24"/>
      <c r="X112" s="24"/>
      <c r="Y112" s="24"/>
      <c r="Z112" s="24"/>
      <c r="AA112" s="24" t="s">
        <v>135</v>
      </c>
      <c r="AB112" s="24" t="s">
        <v>116</v>
      </c>
      <c r="AC112" s="24" t="s">
        <v>116</v>
      </c>
      <c r="AD112" s="24" t="s">
        <v>116</v>
      </c>
      <c r="AE112" s="24" t="s">
        <v>116</v>
      </c>
      <c r="AF112" s="24" t="s">
        <v>136</v>
      </c>
      <c r="AG112" s="24">
        <v>58</v>
      </c>
      <c r="AH112" s="24">
        <v>130</v>
      </c>
      <c r="AI112" s="24">
        <v>58</v>
      </c>
      <c r="AJ112" s="24">
        <v>130</v>
      </c>
      <c r="AK112" s="62" t="s">
        <v>172</v>
      </c>
      <c r="AL112" s="24" t="s">
        <v>168</v>
      </c>
      <c r="AM112" s="24"/>
    </row>
    <row r="113" s="8" customFormat="1" ht="63" customHeight="1" spans="1:39">
      <c r="A113" s="18" t="s">
        <v>139</v>
      </c>
      <c r="B113" s="17" t="s">
        <v>140</v>
      </c>
      <c r="C113" s="24">
        <v>10200110107</v>
      </c>
      <c r="D113" s="24" t="s">
        <v>240</v>
      </c>
      <c r="E113" s="59" t="s">
        <v>1325</v>
      </c>
      <c r="F113" s="61" t="s">
        <v>143</v>
      </c>
      <c r="G113" s="24" t="s">
        <v>373</v>
      </c>
      <c r="H113" s="24">
        <v>2020</v>
      </c>
      <c r="I113" s="24" t="s">
        <v>163</v>
      </c>
      <c r="J113" s="24" t="s">
        <v>164</v>
      </c>
      <c r="K113" s="23" t="s">
        <v>167</v>
      </c>
      <c r="L113" s="65">
        <f t="shared" ref="L113:P113" si="8">300*400/10000</f>
        <v>12</v>
      </c>
      <c r="M113" s="65">
        <f t="shared" si="8"/>
        <v>12</v>
      </c>
      <c r="N113" s="24"/>
      <c r="O113" s="24"/>
      <c r="P113" s="65">
        <f t="shared" si="8"/>
        <v>12</v>
      </c>
      <c r="Q113" s="24"/>
      <c r="R113" s="24"/>
      <c r="S113" s="24"/>
      <c r="T113" s="24"/>
      <c r="U113" s="24"/>
      <c r="V113" s="24"/>
      <c r="W113" s="24"/>
      <c r="X113" s="24"/>
      <c r="Y113" s="24"/>
      <c r="Z113" s="24"/>
      <c r="AA113" s="24" t="s">
        <v>135</v>
      </c>
      <c r="AB113" s="24" t="s">
        <v>116</v>
      </c>
      <c r="AC113" s="24" t="s">
        <v>116</v>
      </c>
      <c r="AD113" s="24" t="s">
        <v>116</v>
      </c>
      <c r="AE113" s="24" t="s">
        <v>116</v>
      </c>
      <c r="AF113" s="24" t="s">
        <v>136</v>
      </c>
      <c r="AG113" s="24">
        <v>69</v>
      </c>
      <c r="AH113" s="24">
        <v>145</v>
      </c>
      <c r="AI113" s="24">
        <v>69</v>
      </c>
      <c r="AJ113" s="24">
        <v>145</v>
      </c>
      <c r="AK113" s="62" t="s">
        <v>172</v>
      </c>
      <c r="AL113" s="24" t="s">
        <v>168</v>
      </c>
      <c r="AM113" s="24"/>
    </row>
    <row r="114" s="8" customFormat="1" ht="63" customHeight="1" spans="1:39">
      <c r="A114" s="18" t="s">
        <v>139</v>
      </c>
      <c r="B114" s="17" t="s">
        <v>140</v>
      </c>
      <c r="C114" s="24">
        <v>10200110108</v>
      </c>
      <c r="D114" s="24" t="s">
        <v>240</v>
      </c>
      <c r="E114" s="59" t="s">
        <v>1326</v>
      </c>
      <c r="F114" s="61" t="s">
        <v>143</v>
      </c>
      <c r="G114" s="24" t="s">
        <v>1260</v>
      </c>
      <c r="H114" s="24">
        <v>2020</v>
      </c>
      <c r="I114" s="24" t="s">
        <v>163</v>
      </c>
      <c r="J114" s="24" t="s">
        <v>164</v>
      </c>
      <c r="K114" s="23" t="s">
        <v>167</v>
      </c>
      <c r="L114" s="65">
        <f t="shared" ref="L114:P114" si="9">100*2100/10000+100*400/10000</f>
        <v>25</v>
      </c>
      <c r="M114" s="65">
        <f t="shared" si="9"/>
        <v>25</v>
      </c>
      <c r="N114" s="24"/>
      <c r="O114" s="24"/>
      <c r="P114" s="65">
        <f t="shared" si="9"/>
        <v>25</v>
      </c>
      <c r="Q114" s="24"/>
      <c r="R114" s="24"/>
      <c r="S114" s="24"/>
      <c r="T114" s="24"/>
      <c r="U114" s="24"/>
      <c r="V114" s="24"/>
      <c r="W114" s="24"/>
      <c r="X114" s="24"/>
      <c r="Y114" s="24"/>
      <c r="Z114" s="24"/>
      <c r="AA114" s="24" t="s">
        <v>135</v>
      </c>
      <c r="AB114" s="24" t="s">
        <v>116</v>
      </c>
      <c r="AC114" s="24" t="s">
        <v>116</v>
      </c>
      <c r="AD114" s="24" t="s">
        <v>116</v>
      </c>
      <c r="AE114" s="24" t="s">
        <v>116</v>
      </c>
      <c r="AF114" s="24" t="s">
        <v>136</v>
      </c>
      <c r="AG114" s="24">
        <v>64</v>
      </c>
      <c r="AH114" s="24">
        <v>150</v>
      </c>
      <c r="AI114" s="24">
        <v>64</v>
      </c>
      <c r="AJ114" s="24">
        <v>150</v>
      </c>
      <c r="AK114" s="62" t="s">
        <v>172</v>
      </c>
      <c r="AL114" s="24" t="s">
        <v>168</v>
      </c>
      <c r="AM114" s="24"/>
    </row>
    <row r="115" s="8" customFormat="1" ht="63" customHeight="1" spans="1:39">
      <c r="A115" s="18" t="s">
        <v>139</v>
      </c>
      <c r="B115" s="17" t="s">
        <v>140</v>
      </c>
      <c r="C115" s="24">
        <v>10200110109</v>
      </c>
      <c r="D115" s="24" t="s">
        <v>240</v>
      </c>
      <c r="E115" s="59" t="s">
        <v>364</v>
      </c>
      <c r="F115" s="60" t="s">
        <v>143</v>
      </c>
      <c r="G115" s="24" t="s">
        <v>450</v>
      </c>
      <c r="H115" s="24">
        <v>2020</v>
      </c>
      <c r="I115" s="24" t="s">
        <v>163</v>
      </c>
      <c r="J115" s="24" t="s">
        <v>164</v>
      </c>
      <c r="K115" s="23" t="s">
        <v>167</v>
      </c>
      <c r="L115" s="65">
        <v>42</v>
      </c>
      <c r="M115" s="65">
        <v>42</v>
      </c>
      <c r="N115" s="24"/>
      <c r="O115" s="24"/>
      <c r="P115" s="65">
        <v>42</v>
      </c>
      <c r="Q115" s="24"/>
      <c r="R115" s="24"/>
      <c r="S115" s="24"/>
      <c r="T115" s="24"/>
      <c r="U115" s="24"/>
      <c r="V115" s="24"/>
      <c r="W115" s="24"/>
      <c r="X115" s="24"/>
      <c r="Y115" s="24"/>
      <c r="Z115" s="24"/>
      <c r="AA115" s="24" t="s">
        <v>135</v>
      </c>
      <c r="AB115" s="24" t="s">
        <v>116</v>
      </c>
      <c r="AC115" s="24" t="s">
        <v>116</v>
      </c>
      <c r="AD115" s="24" t="s">
        <v>116</v>
      </c>
      <c r="AE115" s="24" t="s">
        <v>116</v>
      </c>
      <c r="AF115" s="24" t="s">
        <v>136</v>
      </c>
      <c r="AG115" s="24">
        <v>63</v>
      </c>
      <c r="AH115" s="24">
        <v>125</v>
      </c>
      <c r="AI115" s="24">
        <v>63</v>
      </c>
      <c r="AJ115" s="24">
        <v>125</v>
      </c>
      <c r="AK115" s="62" t="s">
        <v>172</v>
      </c>
      <c r="AL115" s="24" t="s">
        <v>168</v>
      </c>
      <c r="AM115" s="24"/>
    </row>
    <row r="116" s="8" customFormat="1" ht="63" customHeight="1" spans="1:39">
      <c r="A116" s="18" t="s">
        <v>139</v>
      </c>
      <c r="B116" s="17" t="s">
        <v>140</v>
      </c>
      <c r="C116" s="24">
        <v>10200110110</v>
      </c>
      <c r="D116" s="24" t="s">
        <v>240</v>
      </c>
      <c r="E116" s="59" t="s">
        <v>364</v>
      </c>
      <c r="F116" s="60" t="s">
        <v>143</v>
      </c>
      <c r="G116" s="24" t="s">
        <v>1327</v>
      </c>
      <c r="H116" s="24">
        <v>2020</v>
      </c>
      <c r="I116" s="24" t="s">
        <v>163</v>
      </c>
      <c r="J116" s="24" t="s">
        <v>164</v>
      </c>
      <c r="K116" s="23" t="s">
        <v>167</v>
      </c>
      <c r="L116" s="65">
        <v>42</v>
      </c>
      <c r="M116" s="65">
        <v>42</v>
      </c>
      <c r="N116" s="24"/>
      <c r="O116" s="24"/>
      <c r="P116" s="65">
        <v>42</v>
      </c>
      <c r="Q116" s="24"/>
      <c r="R116" s="24"/>
      <c r="S116" s="24"/>
      <c r="T116" s="24"/>
      <c r="U116" s="24"/>
      <c r="V116" s="24"/>
      <c r="W116" s="24"/>
      <c r="X116" s="24"/>
      <c r="Y116" s="24"/>
      <c r="Z116" s="24"/>
      <c r="AA116" s="24" t="s">
        <v>135</v>
      </c>
      <c r="AB116" s="24" t="s">
        <v>116</v>
      </c>
      <c r="AC116" s="24" t="s">
        <v>116</v>
      </c>
      <c r="AD116" s="24" t="s">
        <v>116</v>
      </c>
      <c r="AE116" s="24" t="s">
        <v>116</v>
      </c>
      <c r="AF116" s="24" t="s">
        <v>136</v>
      </c>
      <c r="AG116" s="24">
        <v>70</v>
      </c>
      <c r="AH116" s="24">
        <v>127</v>
      </c>
      <c r="AI116" s="24">
        <v>70</v>
      </c>
      <c r="AJ116" s="24">
        <v>127</v>
      </c>
      <c r="AK116" s="62" t="s">
        <v>172</v>
      </c>
      <c r="AL116" s="24" t="s">
        <v>168</v>
      </c>
      <c r="AM116" s="24"/>
    </row>
    <row r="117" s="8" customFormat="1" ht="63" customHeight="1" spans="1:39">
      <c r="A117" s="18" t="s">
        <v>139</v>
      </c>
      <c r="B117" s="17" t="s">
        <v>140</v>
      </c>
      <c r="C117" s="24">
        <v>10200110111</v>
      </c>
      <c r="D117" s="24" t="s">
        <v>240</v>
      </c>
      <c r="E117" s="59" t="s">
        <v>1328</v>
      </c>
      <c r="F117" s="60" t="s">
        <v>155</v>
      </c>
      <c r="G117" s="24" t="s">
        <v>375</v>
      </c>
      <c r="H117" s="24">
        <v>2020</v>
      </c>
      <c r="I117" s="24" t="s">
        <v>163</v>
      </c>
      <c r="J117" s="24" t="s">
        <v>164</v>
      </c>
      <c r="K117" s="23" t="s">
        <v>167</v>
      </c>
      <c r="L117" s="65">
        <f t="shared" ref="L117:P117" si="10">100*2100/10000+150*400/10000</f>
        <v>27</v>
      </c>
      <c r="M117" s="65">
        <f t="shared" si="10"/>
        <v>27</v>
      </c>
      <c r="N117" s="24"/>
      <c r="O117" s="24"/>
      <c r="P117" s="65">
        <f t="shared" si="10"/>
        <v>27</v>
      </c>
      <c r="Q117" s="24"/>
      <c r="R117" s="24"/>
      <c r="S117" s="24"/>
      <c r="T117" s="24"/>
      <c r="U117" s="24"/>
      <c r="V117" s="24"/>
      <c r="W117" s="24"/>
      <c r="X117" s="24"/>
      <c r="Y117" s="24"/>
      <c r="Z117" s="24"/>
      <c r="AA117" s="24" t="s">
        <v>135</v>
      </c>
      <c r="AB117" s="24" t="s">
        <v>116</v>
      </c>
      <c r="AC117" s="24" t="s">
        <v>116</v>
      </c>
      <c r="AD117" s="24" t="s">
        <v>116</v>
      </c>
      <c r="AE117" s="24" t="s">
        <v>116</v>
      </c>
      <c r="AF117" s="24" t="s">
        <v>136</v>
      </c>
      <c r="AG117" s="24">
        <v>45</v>
      </c>
      <c r="AH117" s="24">
        <v>112</v>
      </c>
      <c r="AI117" s="24">
        <v>45</v>
      </c>
      <c r="AJ117" s="24">
        <v>112</v>
      </c>
      <c r="AK117" s="62" t="s">
        <v>172</v>
      </c>
      <c r="AL117" s="24" t="s">
        <v>168</v>
      </c>
      <c r="AM117" s="24"/>
    </row>
    <row r="118" s="8" customFormat="1" ht="63" customHeight="1" spans="1:39">
      <c r="A118" s="18" t="s">
        <v>139</v>
      </c>
      <c r="B118" s="17" t="s">
        <v>140</v>
      </c>
      <c r="C118" s="24">
        <v>10200110112</v>
      </c>
      <c r="D118" s="24" t="s">
        <v>240</v>
      </c>
      <c r="E118" s="59" t="s">
        <v>1329</v>
      </c>
      <c r="F118" s="60" t="s">
        <v>155</v>
      </c>
      <c r="G118" s="24" t="s">
        <v>178</v>
      </c>
      <c r="H118" s="24">
        <v>2020</v>
      </c>
      <c r="I118" s="24" t="s">
        <v>163</v>
      </c>
      <c r="J118" s="24" t="s">
        <v>164</v>
      </c>
      <c r="K118" s="23" t="s">
        <v>167</v>
      </c>
      <c r="L118" s="65">
        <f t="shared" ref="L118:P118" si="11">235*400/10000</f>
        <v>9.4</v>
      </c>
      <c r="M118" s="65">
        <f t="shared" si="11"/>
        <v>9.4</v>
      </c>
      <c r="N118" s="24"/>
      <c r="O118" s="24"/>
      <c r="P118" s="65">
        <f t="shared" si="11"/>
        <v>9.4</v>
      </c>
      <c r="Q118" s="24"/>
      <c r="R118" s="24"/>
      <c r="S118" s="24"/>
      <c r="T118" s="24"/>
      <c r="U118" s="24"/>
      <c r="V118" s="24"/>
      <c r="W118" s="24"/>
      <c r="X118" s="24"/>
      <c r="Y118" s="24"/>
      <c r="Z118" s="24"/>
      <c r="AA118" s="24" t="s">
        <v>135</v>
      </c>
      <c r="AB118" s="24" t="s">
        <v>116</v>
      </c>
      <c r="AC118" s="24" t="s">
        <v>116</v>
      </c>
      <c r="AD118" s="24" t="s">
        <v>116</v>
      </c>
      <c r="AE118" s="24" t="s">
        <v>116</v>
      </c>
      <c r="AF118" s="24" t="s">
        <v>136</v>
      </c>
      <c r="AG118" s="24">
        <v>31</v>
      </c>
      <c r="AH118" s="24">
        <v>65</v>
      </c>
      <c r="AI118" s="24">
        <v>31</v>
      </c>
      <c r="AJ118" s="24">
        <v>65</v>
      </c>
      <c r="AK118" s="62" t="s">
        <v>172</v>
      </c>
      <c r="AL118" s="24" t="s">
        <v>168</v>
      </c>
      <c r="AM118" s="24"/>
    </row>
    <row r="119" s="8" customFormat="1" ht="63" customHeight="1" spans="1:39">
      <c r="A119" s="18" t="s">
        <v>139</v>
      </c>
      <c r="B119" s="17" t="s">
        <v>140</v>
      </c>
      <c r="C119" s="24">
        <v>10200110113</v>
      </c>
      <c r="D119" s="24" t="s">
        <v>240</v>
      </c>
      <c r="E119" s="59" t="s">
        <v>1330</v>
      </c>
      <c r="F119" s="60" t="s">
        <v>157</v>
      </c>
      <c r="G119" s="24" t="s">
        <v>378</v>
      </c>
      <c r="H119" s="24">
        <v>2020</v>
      </c>
      <c r="I119" s="24" t="s">
        <v>163</v>
      </c>
      <c r="J119" s="24" t="s">
        <v>164</v>
      </c>
      <c r="K119" s="23" t="s">
        <v>167</v>
      </c>
      <c r="L119" s="65">
        <f t="shared" ref="L119:P119" si="12">100*2100/10000+411*400/10000</f>
        <v>37.44</v>
      </c>
      <c r="M119" s="65">
        <f t="shared" si="12"/>
        <v>37.44</v>
      </c>
      <c r="N119" s="24"/>
      <c r="O119" s="24"/>
      <c r="P119" s="65">
        <f t="shared" si="12"/>
        <v>37.44</v>
      </c>
      <c r="Q119" s="24"/>
      <c r="R119" s="24"/>
      <c r="S119" s="24"/>
      <c r="T119" s="24"/>
      <c r="U119" s="24"/>
      <c r="V119" s="24"/>
      <c r="W119" s="24"/>
      <c r="X119" s="24"/>
      <c r="Y119" s="24"/>
      <c r="Z119" s="24"/>
      <c r="AA119" s="24" t="s">
        <v>135</v>
      </c>
      <c r="AB119" s="24" t="s">
        <v>116</v>
      </c>
      <c r="AC119" s="24" t="s">
        <v>116</v>
      </c>
      <c r="AD119" s="24" t="s">
        <v>116</v>
      </c>
      <c r="AE119" s="24" t="s">
        <v>116</v>
      </c>
      <c r="AF119" s="24" t="s">
        <v>136</v>
      </c>
      <c r="AG119" s="24">
        <v>93</v>
      </c>
      <c r="AH119" s="24">
        <v>187</v>
      </c>
      <c r="AI119" s="24">
        <v>93</v>
      </c>
      <c r="AJ119" s="24">
        <v>187</v>
      </c>
      <c r="AK119" s="62" t="s">
        <v>172</v>
      </c>
      <c r="AL119" s="24" t="s">
        <v>168</v>
      </c>
      <c r="AM119" s="24"/>
    </row>
    <row r="120" s="8" customFormat="1" ht="63" customHeight="1" spans="1:39">
      <c r="A120" s="18" t="s">
        <v>139</v>
      </c>
      <c r="B120" s="17" t="s">
        <v>140</v>
      </c>
      <c r="C120" s="24">
        <v>10200110114</v>
      </c>
      <c r="D120" s="24" t="s">
        <v>240</v>
      </c>
      <c r="E120" s="59" t="s">
        <v>1314</v>
      </c>
      <c r="F120" s="60" t="s">
        <v>157</v>
      </c>
      <c r="G120" s="24" t="s">
        <v>379</v>
      </c>
      <c r="H120" s="24">
        <v>2020</v>
      </c>
      <c r="I120" s="24" t="s">
        <v>163</v>
      </c>
      <c r="J120" s="24" t="s">
        <v>164</v>
      </c>
      <c r="K120" s="23" t="s">
        <v>167</v>
      </c>
      <c r="L120" s="65">
        <v>4</v>
      </c>
      <c r="M120" s="65">
        <v>4</v>
      </c>
      <c r="N120" s="24"/>
      <c r="O120" s="24"/>
      <c r="P120" s="65">
        <v>4</v>
      </c>
      <c r="Q120" s="24"/>
      <c r="R120" s="24"/>
      <c r="S120" s="24"/>
      <c r="T120" s="24"/>
      <c r="U120" s="24"/>
      <c r="V120" s="24"/>
      <c r="W120" s="24"/>
      <c r="X120" s="24"/>
      <c r="Y120" s="24"/>
      <c r="Z120" s="24"/>
      <c r="AA120" s="24" t="s">
        <v>135</v>
      </c>
      <c r="AB120" s="24" t="s">
        <v>116</v>
      </c>
      <c r="AC120" s="24" t="s">
        <v>116</v>
      </c>
      <c r="AD120" s="24" t="s">
        <v>116</v>
      </c>
      <c r="AE120" s="24" t="s">
        <v>116</v>
      </c>
      <c r="AF120" s="24" t="s">
        <v>136</v>
      </c>
      <c r="AG120" s="24">
        <v>59</v>
      </c>
      <c r="AH120" s="24">
        <v>119</v>
      </c>
      <c r="AI120" s="24">
        <v>59</v>
      </c>
      <c r="AJ120" s="24">
        <v>119</v>
      </c>
      <c r="AK120" s="62" t="s">
        <v>172</v>
      </c>
      <c r="AL120" s="24" t="s">
        <v>168</v>
      </c>
      <c r="AM120" s="24"/>
    </row>
    <row r="121" s="8" customFormat="1" ht="63" customHeight="1" spans="1:39">
      <c r="A121" s="18" t="s">
        <v>139</v>
      </c>
      <c r="B121" s="17" t="s">
        <v>140</v>
      </c>
      <c r="C121" s="24">
        <v>10200110115</v>
      </c>
      <c r="D121" s="24" t="s">
        <v>240</v>
      </c>
      <c r="E121" s="59" t="s">
        <v>1314</v>
      </c>
      <c r="F121" s="60" t="s">
        <v>157</v>
      </c>
      <c r="G121" s="24" t="s">
        <v>335</v>
      </c>
      <c r="H121" s="24">
        <v>2020</v>
      </c>
      <c r="I121" s="24" t="s">
        <v>163</v>
      </c>
      <c r="J121" s="24" t="s">
        <v>164</v>
      </c>
      <c r="K121" s="23" t="s">
        <v>167</v>
      </c>
      <c r="L121" s="65">
        <v>4</v>
      </c>
      <c r="M121" s="65">
        <v>4</v>
      </c>
      <c r="N121" s="24"/>
      <c r="O121" s="24"/>
      <c r="P121" s="65">
        <v>4</v>
      </c>
      <c r="Q121" s="24"/>
      <c r="R121" s="24"/>
      <c r="S121" s="24"/>
      <c r="T121" s="24"/>
      <c r="U121" s="24"/>
      <c r="V121" s="24"/>
      <c r="W121" s="24"/>
      <c r="X121" s="24"/>
      <c r="Y121" s="24"/>
      <c r="Z121" s="24"/>
      <c r="AA121" s="24" t="s">
        <v>135</v>
      </c>
      <c r="AB121" s="24" t="s">
        <v>116</v>
      </c>
      <c r="AC121" s="24" t="s">
        <v>116</v>
      </c>
      <c r="AD121" s="24" t="s">
        <v>116</v>
      </c>
      <c r="AE121" s="24" t="s">
        <v>116</v>
      </c>
      <c r="AF121" s="24" t="s">
        <v>136</v>
      </c>
      <c r="AG121" s="24">
        <v>60</v>
      </c>
      <c r="AH121" s="24">
        <v>121</v>
      </c>
      <c r="AI121" s="24">
        <v>60</v>
      </c>
      <c r="AJ121" s="24">
        <v>121</v>
      </c>
      <c r="AK121" s="62" t="s">
        <v>172</v>
      </c>
      <c r="AL121" s="24" t="s">
        <v>168</v>
      </c>
      <c r="AM121" s="24"/>
    </row>
    <row r="122" s="8" customFormat="1" ht="63" customHeight="1" spans="1:39">
      <c r="A122" s="18" t="s">
        <v>139</v>
      </c>
      <c r="B122" s="17" t="s">
        <v>140</v>
      </c>
      <c r="C122" s="24">
        <v>10200110116</v>
      </c>
      <c r="D122" s="24" t="s">
        <v>240</v>
      </c>
      <c r="E122" s="59" t="s">
        <v>1331</v>
      </c>
      <c r="F122" s="60" t="s">
        <v>157</v>
      </c>
      <c r="G122" s="24" t="s">
        <v>328</v>
      </c>
      <c r="H122" s="24">
        <v>2020</v>
      </c>
      <c r="I122" s="24" t="s">
        <v>163</v>
      </c>
      <c r="J122" s="24" t="s">
        <v>164</v>
      </c>
      <c r="K122" s="23" t="s">
        <v>167</v>
      </c>
      <c r="L122" s="65">
        <f t="shared" ref="L122:P122" si="13">400*2100/10000+275*400/10000</f>
        <v>95</v>
      </c>
      <c r="M122" s="65">
        <f t="shared" si="13"/>
        <v>95</v>
      </c>
      <c r="N122" s="24"/>
      <c r="O122" s="24"/>
      <c r="P122" s="65">
        <f t="shared" si="13"/>
        <v>95</v>
      </c>
      <c r="Q122" s="24"/>
      <c r="R122" s="24"/>
      <c r="S122" s="24"/>
      <c r="T122" s="24"/>
      <c r="U122" s="24"/>
      <c r="V122" s="24"/>
      <c r="W122" s="24"/>
      <c r="X122" s="24"/>
      <c r="Y122" s="24"/>
      <c r="Z122" s="24"/>
      <c r="AA122" s="24" t="s">
        <v>135</v>
      </c>
      <c r="AB122" s="24" t="s">
        <v>116</v>
      </c>
      <c r="AC122" s="24" t="s">
        <v>116</v>
      </c>
      <c r="AD122" s="24" t="s">
        <v>116</v>
      </c>
      <c r="AE122" s="24" t="s">
        <v>116</v>
      </c>
      <c r="AF122" s="24" t="s">
        <v>136</v>
      </c>
      <c r="AG122" s="24">
        <v>36</v>
      </c>
      <c r="AH122" s="24">
        <v>73</v>
      </c>
      <c r="AI122" s="24">
        <v>36</v>
      </c>
      <c r="AJ122" s="24">
        <v>73</v>
      </c>
      <c r="AK122" s="62" t="s">
        <v>172</v>
      </c>
      <c r="AL122" s="24" t="s">
        <v>168</v>
      </c>
      <c r="AM122" s="24"/>
    </row>
    <row r="123" s="8" customFormat="1" ht="63" customHeight="1" spans="1:39">
      <c r="A123" s="18" t="s">
        <v>139</v>
      </c>
      <c r="B123" s="17" t="s">
        <v>140</v>
      </c>
      <c r="C123" s="24">
        <v>10200110117</v>
      </c>
      <c r="D123" s="24" t="s">
        <v>240</v>
      </c>
      <c r="E123" s="59" t="s">
        <v>359</v>
      </c>
      <c r="F123" s="60" t="s">
        <v>157</v>
      </c>
      <c r="G123" s="24" t="s">
        <v>1120</v>
      </c>
      <c r="H123" s="24">
        <v>2020</v>
      </c>
      <c r="I123" s="24" t="s">
        <v>163</v>
      </c>
      <c r="J123" s="24" t="s">
        <v>164</v>
      </c>
      <c r="K123" s="23" t="s">
        <v>167</v>
      </c>
      <c r="L123" s="65">
        <v>21</v>
      </c>
      <c r="M123" s="65">
        <v>21</v>
      </c>
      <c r="N123" s="24"/>
      <c r="O123" s="24"/>
      <c r="P123" s="65">
        <v>21</v>
      </c>
      <c r="Q123" s="24"/>
      <c r="R123" s="24"/>
      <c r="S123" s="24"/>
      <c r="T123" s="24"/>
      <c r="U123" s="24"/>
      <c r="V123" s="24"/>
      <c r="W123" s="24"/>
      <c r="X123" s="24"/>
      <c r="Y123" s="24"/>
      <c r="Z123" s="24"/>
      <c r="AA123" s="24" t="s">
        <v>135</v>
      </c>
      <c r="AB123" s="24" t="s">
        <v>116</v>
      </c>
      <c r="AC123" s="24" t="s">
        <v>116</v>
      </c>
      <c r="AD123" s="24" t="s">
        <v>116</v>
      </c>
      <c r="AE123" s="24" t="s">
        <v>116</v>
      </c>
      <c r="AF123" s="24" t="s">
        <v>136</v>
      </c>
      <c r="AG123" s="24">
        <v>64</v>
      </c>
      <c r="AH123" s="24">
        <v>145</v>
      </c>
      <c r="AI123" s="24">
        <v>64</v>
      </c>
      <c r="AJ123" s="24">
        <v>145</v>
      </c>
      <c r="AK123" s="62" t="s">
        <v>172</v>
      </c>
      <c r="AL123" s="24" t="s">
        <v>168</v>
      </c>
      <c r="AM123" s="24"/>
    </row>
    <row r="124" s="8" customFormat="1" ht="219" customHeight="1" spans="1:16384">
      <c r="A124" s="18" t="s">
        <v>139</v>
      </c>
      <c r="B124" s="17" t="s">
        <v>140</v>
      </c>
      <c r="C124" s="24">
        <v>10200110118</v>
      </c>
      <c r="D124" s="62" t="s">
        <v>179</v>
      </c>
      <c r="E124" s="59" t="s">
        <v>1332</v>
      </c>
      <c r="F124" s="63" t="s">
        <v>153</v>
      </c>
      <c r="G124" s="53" t="s">
        <v>1333</v>
      </c>
      <c r="H124" s="24">
        <v>2020</v>
      </c>
      <c r="I124" s="24" t="s">
        <v>163</v>
      </c>
      <c r="J124" s="24" t="s">
        <v>164</v>
      </c>
      <c r="K124" s="23" t="s">
        <v>167</v>
      </c>
      <c r="L124" s="65">
        <v>386.33</v>
      </c>
      <c r="M124" s="65">
        <v>386.33</v>
      </c>
      <c r="N124" s="24"/>
      <c r="O124" s="24"/>
      <c r="P124" s="65">
        <v>386.33</v>
      </c>
      <c r="Q124" s="24"/>
      <c r="R124" s="24"/>
      <c r="S124" s="24"/>
      <c r="T124" s="24"/>
      <c r="U124" s="24"/>
      <c r="V124" s="24"/>
      <c r="W124" s="24"/>
      <c r="X124" s="24"/>
      <c r="Y124" s="24"/>
      <c r="Z124" s="24"/>
      <c r="AA124" s="24" t="s">
        <v>135</v>
      </c>
      <c r="AB124" s="24" t="s">
        <v>116</v>
      </c>
      <c r="AC124" s="24" t="s">
        <v>116</v>
      </c>
      <c r="AD124" s="24" t="s">
        <v>116</v>
      </c>
      <c r="AE124" s="24" t="s">
        <v>116</v>
      </c>
      <c r="AF124" s="24" t="s">
        <v>136</v>
      </c>
      <c r="AG124" s="66">
        <v>1274</v>
      </c>
      <c r="AH124" s="66">
        <v>3363</v>
      </c>
      <c r="AI124" s="66">
        <v>1274</v>
      </c>
      <c r="AJ124" s="66">
        <v>3363</v>
      </c>
      <c r="AK124" s="62" t="s">
        <v>172</v>
      </c>
      <c r="AL124" s="24" t="s">
        <v>168</v>
      </c>
      <c r="AM124" s="24"/>
      <c r="XEX124" s="11"/>
      <c r="XEY124" s="11"/>
      <c r="XEZ124" s="11"/>
      <c r="XFA124" s="11"/>
      <c r="XFB124" s="11"/>
      <c r="XFC124" s="11"/>
      <c r="XFD124" s="11"/>
    </row>
    <row r="125" s="8" customFormat="1" ht="209" customHeight="1" spans="1:16384">
      <c r="A125" s="18" t="s">
        <v>139</v>
      </c>
      <c r="B125" s="17" t="s">
        <v>140</v>
      </c>
      <c r="C125" s="24">
        <v>10200110119</v>
      </c>
      <c r="D125" s="62" t="s">
        <v>179</v>
      </c>
      <c r="E125" s="59" t="s">
        <v>1334</v>
      </c>
      <c r="F125" s="60" t="s">
        <v>151</v>
      </c>
      <c r="G125" s="53" t="s">
        <v>1335</v>
      </c>
      <c r="H125" s="24">
        <v>2020</v>
      </c>
      <c r="I125" s="24" t="s">
        <v>163</v>
      </c>
      <c r="J125" s="24" t="s">
        <v>164</v>
      </c>
      <c r="K125" s="23" t="s">
        <v>167</v>
      </c>
      <c r="L125" s="65">
        <v>263.54</v>
      </c>
      <c r="M125" s="65">
        <v>263.54</v>
      </c>
      <c r="N125" s="24"/>
      <c r="O125" s="24"/>
      <c r="P125" s="65">
        <v>263.54</v>
      </c>
      <c r="Q125" s="24"/>
      <c r="R125" s="24"/>
      <c r="S125" s="24"/>
      <c r="T125" s="24"/>
      <c r="U125" s="24"/>
      <c r="V125" s="24"/>
      <c r="W125" s="24"/>
      <c r="X125" s="24"/>
      <c r="Y125" s="24"/>
      <c r="Z125" s="24"/>
      <c r="AA125" s="24" t="s">
        <v>135</v>
      </c>
      <c r="AB125" s="24" t="s">
        <v>116</v>
      </c>
      <c r="AC125" s="24" t="s">
        <v>116</v>
      </c>
      <c r="AD125" s="24" t="s">
        <v>116</v>
      </c>
      <c r="AE125" s="24" t="s">
        <v>116</v>
      </c>
      <c r="AF125" s="24" t="s">
        <v>136</v>
      </c>
      <c r="AG125" s="66">
        <v>383</v>
      </c>
      <c r="AH125" s="66">
        <v>850</v>
      </c>
      <c r="AI125" s="66">
        <v>383</v>
      </c>
      <c r="AJ125" s="66">
        <v>850</v>
      </c>
      <c r="AK125" s="62" t="s">
        <v>172</v>
      </c>
      <c r="AL125" s="24" t="s">
        <v>168</v>
      </c>
      <c r="AM125" s="24"/>
      <c r="XEX125" s="11"/>
      <c r="XEY125" s="11"/>
      <c r="XEZ125" s="11"/>
      <c r="XFA125" s="11"/>
      <c r="XFB125" s="11"/>
      <c r="XFC125" s="11"/>
      <c r="XFD125" s="11"/>
    </row>
    <row r="126" s="8" customFormat="1" ht="209" customHeight="1" spans="1:16384">
      <c r="A126" s="18" t="s">
        <v>139</v>
      </c>
      <c r="B126" s="17" t="s">
        <v>140</v>
      </c>
      <c r="C126" s="24">
        <v>10200110120</v>
      </c>
      <c r="D126" s="62" t="s">
        <v>179</v>
      </c>
      <c r="E126" s="59" t="s">
        <v>1336</v>
      </c>
      <c r="F126" s="60" t="s">
        <v>149</v>
      </c>
      <c r="G126" s="53" t="s">
        <v>1337</v>
      </c>
      <c r="H126" s="24">
        <v>2020</v>
      </c>
      <c r="I126" s="24" t="s">
        <v>163</v>
      </c>
      <c r="J126" s="24" t="s">
        <v>164</v>
      </c>
      <c r="K126" s="23" t="s">
        <v>167</v>
      </c>
      <c r="L126" s="65">
        <v>355.7</v>
      </c>
      <c r="M126" s="65">
        <v>355.7</v>
      </c>
      <c r="N126" s="24"/>
      <c r="O126" s="24"/>
      <c r="P126" s="65">
        <v>355.7</v>
      </c>
      <c r="Q126" s="24"/>
      <c r="R126" s="24"/>
      <c r="S126" s="24"/>
      <c r="T126" s="24"/>
      <c r="U126" s="24"/>
      <c r="V126" s="24"/>
      <c r="W126" s="24"/>
      <c r="X126" s="24"/>
      <c r="Y126" s="24"/>
      <c r="Z126" s="24"/>
      <c r="AA126" s="24" t="s">
        <v>135</v>
      </c>
      <c r="AB126" s="24" t="s">
        <v>116</v>
      </c>
      <c r="AC126" s="24" t="s">
        <v>116</v>
      </c>
      <c r="AD126" s="24" t="s">
        <v>116</v>
      </c>
      <c r="AE126" s="24" t="s">
        <v>116</v>
      </c>
      <c r="AF126" s="24" t="s">
        <v>136</v>
      </c>
      <c r="AG126" s="66">
        <v>1181</v>
      </c>
      <c r="AH126" s="66">
        <v>2719</v>
      </c>
      <c r="AI126" s="66">
        <v>1181</v>
      </c>
      <c r="AJ126" s="66">
        <v>2719</v>
      </c>
      <c r="AK126" s="62" t="s">
        <v>172</v>
      </c>
      <c r="AL126" s="24" t="s">
        <v>168</v>
      </c>
      <c r="AM126" s="24"/>
      <c r="XEX126" s="11"/>
      <c r="XEY126" s="11"/>
      <c r="XEZ126" s="11"/>
      <c r="XFA126" s="11"/>
      <c r="XFB126" s="11"/>
      <c r="XFC126" s="11"/>
      <c r="XFD126" s="11"/>
    </row>
    <row r="127" s="8" customFormat="1" ht="209" customHeight="1" spans="1:16384">
      <c r="A127" s="18" t="s">
        <v>139</v>
      </c>
      <c r="B127" s="17" t="s">
        <v>140</v>
      </c>
      <c r="C127" s="24">
        <v>10200110121</v>
      </c>
      <c r="D127" s="62" t="s">
        <v>179</v>
      </c>
      <c r="E127" s="59" t="s">
        <v>1338</v>
      </c>
      <c r="F127" s="60" t="s">
        <v>143</v>
      </c>
      <c r="G127" s="53" t="s">
        <v>1339</v>
      </c>
      <c r="H127" s="24">
        <v>2020</v>
      </c>
      <c r="I127" s="24" t="s">
        <v>163</v>
      </c>
      <c r="J127" s="24" t="s">
        <v>164</v>
      </c>
      <c r="K127" s="23" t="s">
        <v>167</v>
      </c>
      <c r="L127" s="65">
        <v>201.2</v>
      </c>
      <c r="M127" s="65">
        <v>201.2</v>
      </c>
      <c r="N127" s="24"/>
      <c r="O127" s="24"/>
      <c r="P127" s="65">
        <v>201.2</v>
      </c>
      <c r="Q127" s="24"/>
      <c r="R127" s="24"/>
      <c r="S127" s="24"/>
      <c r="T127" s="24"/>
      <c r="U127" s="24"/>
      <c r="V127" s="24"/>
      <c r="W127" s="24"/>
      <c r="X127" s="24"/>
      <c r="Y127" s="24"/>
      <c r="Z127" s="24"/>
      <c r="AA127" s="24" t="s">
        <v>135</v>
      </c>
      <c r="AB127" s="24" t="s">
        <v>116</v>
      </c>
      <c r="AC127" s="24" t="s">
        <v>116</v>
      </c>
      <c r="AD127" s="24" t="s">
        <v>116</v>
      </c>
      <c r="AE127" s="24" t="s">
        <v>116</v>
      </c>
      <c r="AF127" s="24" t="s">
        <v>136</v>
      </c>
      <c r="AG127" s="66">
        <v>479</v>
      </c>
      <c r="AH127" s="66">
        <v>1023</v>
      </c>
      <c r="AI127" s="66">
        <v>479</v>
      </c>
      <c r="AJ127" s="66">
        <v>1023</v>
      </c>
      <c r="AK127" s="62" t="s">
        <v>172</v>
      </c>
      <c r="AL127" s="24" t="s">
        <v>168</v>
      </c>
      <c r="AM127" s="24"/>
      <c r="XEX127" s="11"/>
      <c r="XEY127" s="11"/>
      <c r="XEZ127" s="11"/>
      <c r="XFA127" s="11"/>
      <c r="XFB127" s="11"/>
      <c r="XFC127" s="11"/>
      <c r="XFD127" s="11"/>
    </row>
    <row r="128" s="8" customFormat="1" ht="209" customHeight="1" spans="1:16384">
      <c r="A128" s="18" t="s">
        <v>139</v>
      </c>
      <c r="B128" s="17" t="s">
        <v>140</v>
      </c>
      <c r="C128" s="24">
        <v>10200110122</v>
      </c>
      <c r="D128" s="62" t="s">
        <v>179</v>
      </c>
      <c r="E128" s="59" t="s">
        <v>1340</v>
      </c>
      <c r="F128" s="63" t="s">
        <v>155</v>
      </c>
      <c r="G128" s="53" t="s">
        <v>1341</v>
      </c>
      <c r="H128" s="24">
        <v>2020</v>
      </c>
      <c r="I128" s="24" t="s">
        <v>163</v>
      </c>
      <c r="J128" s="24" t="s">
        <v>164</v>
      </c>
      <c r="K128" s="23" t="s">
        <v>167</v>
      </c>
      <c r="L128" s="65">
        <v>136.18</v>
      </c>
      <c r="M128" s="65">
        <v>136.18</v>
      </c>
      <c r="N128" s="24"/>
      <c r="O128" s="24"/>
      <c r="P128" s="65">
        <v>136.18</v>
      </c>
      <c r="Q128" s="24"/>
      <c r="R128" s="24"/>
      <c r="S128" s="24"/>
      <c r="T128" s="24"/>
      <c r="U128" s="24"/>
      <c r="V128" s="24"/>
      <c r="W128" s="24"/>
      <c r="X128" s="24"/>
      <c r="Y128" s="24"/>
      <c r="Z128" s="24"/>
      <c r="AA128" s="24" t="s">
        <v>135</v>
      </c>
      <c r="AB128" s="24" t="s">
        <v>116</v>
      </c>
      <c r="AC128" s="24" t="s">
        <v>116</v>
      </c>
      <c r="AD128" s="24" t="s">
        <v>116</v>
      </c>
      <c r="AE128" s="24" t="s">
        <v>116</v>
      </c>
      <c r="AF128" s="24" t="s">
        <v>136</v>
      </c>
      <c r="AG128" s="66">
        <v>468</v>
      </c>
      <c r="AH128" s="66">
        <v>1145</v>
      </c>
      <c r="AI128" s="66">
        <v>468</v>
      </c>
      <c r="AJ128" s="66">
        <v>1145</v>
      </c>
      <c r="AK128" s="62" t="s">
        <v>172</v>
      </c>
      <c r="AL128" s="24" t="s">
        <v>168</v>
      </c>
      <c r="AM128" s="24"/>
      <c r="XEX128" s="11"/>
      <c r="XEY128" s="11"/>
      <c r="XEZ128" s="11"/>
      <c r="XFA128" s="11"/>
      <c r="XFB128" s="11"/>
      <c r="XFC128" s="11"/>
      <c r="XFD128" s="11"/>
    </row>
    <row r="129" s="8" customFormat="1" ht="209" customHeight="1" spans="1:16384">
      <c r="A129" s="18" t="s">
        <v>139</v>
      </c>
      <c r="B129" s="17" t="s">
        <v>140</v>
      </c>
      <c r="C129" s="24">
        <v>10200110123</v>
      </c>
      <c r="D129" s="62" t="s">
        <v>179</v>
      </c>
      <c r="E129" s="59" t="s">
        <v>1342</v>
      </c>
      <c r="F129" s="63" t="s">
        <v>157</v>
      </c>
      <c r="G129" s="53" t="s">
        <v>1343</v>
      </c>
      <c r="H129" s="24">
        <v>2020</v>
      </c>
      <c r="I129" s="24" t="s">
        <v>163</v>
      </c>
      <c r="J129" s="24" t="s">
        <v>164</v>
      </c>
      <c r="K129" s="23" t="s">
        <v>167</v>
      </c>
      <c r="L129" s="65">
        <v>320.97</v>
      </c>
      <c r="M129" s="65">
        <v>320.97</v>
      </c>
      <c r="N129" s="24"/>
      <c r="O129" s="24"/>
      <c r="P129" s="65">
        <v>320.97</v>
      </c>
      <c r="Q129" s="24"/>
      <c r="R129" s="24"/>
      <c r="S129" s="24"/>
      <c r="T129" s="24"/>
      <c r="U129" s="24"/>
      <c r="V129" s="24"/>
      <c r="W129" s="24"/>
      <c r="X129" s="24"/>
      <c r="Y129" s="24"/>
      <c r="Z129" s="24"/>
      <c r="AA129" s="24" t="s">
        <v>135</v>
      </c>
      <c r="AB129" s="24" t="s">
        <v>116</v>
      </c>
      <c r="AC129" s="24" t="s">
        <v>116</v>
      </c>
      <c r="AD129" s="24" t="s">
        <v>116</v>
      </c>
      <c r="AE129" s="24" t="s">
        <v>116</v>
      </c>
      <c r="AF129" s="24" t="s">
        <v>136</v>
      </c>
      <c r="AG129" s="66">
        <v>721</v>
      </c>
      <c r="AH129" s="66">
        <v>1648</v>
      </c>
      <c r="AI129" s="66">
        <v>721</v>
      </c>
      <c r="AJ129" s="66">
        <v>1648</v>
      </c>
      <c r="AK129" s="62" t="s">
        <v>172</v>
      </c>
      <c r="AL129" s="24" t="s">
        <v>168</v>
      </c>
      <c r="AM129" s="24"/>
      <c r="XEX129" s="11"/>
      <c r="XEY129" s="11"/>
      <c r="XEZ129" s="11"/>
      <c r="XFA129" s="11"/>
      <c r="XFB129" s="11"/>
      <c r="XFC129" s="11"/>
      <c r="XFD129" s="11"/>
    </row>
    <row r="130" s="10" customFormat="1" ht="42" customHeight="1" spans="1:39">
      <c r="A130" s="18" t="s">
        <v>139</v>
      </c>
      <c r="B130" s="17" t="s">
        <v>140</v>
      </c>
      <c r="C130" s="24">
        <v>10200110124</v>
      </c>
      <c r="D130" s="67" t="s">
        <v>1344</v>
      </c>
      <c r="E130" s="68" t="s">
        <v>1345</v>
      </c>
      <c r="F130" s="67" t="s">
        <v>151</v>
      </c>
      <c r="G130" s="67" t="s">
        <v>482</v>
      </c>
      <c r="H130" s="18">
        <v>2020</v>
      </c>
      <c r="I130" s="67" t="s">
        <v>144</v>
      </c>
      <c r="J130" s="18" t="s">
        <v>672</v>
      </c>
      <c r="K130" s="18">
        <v>13309124643</v>
      </c>
      <c r="L130" s="27">
        <v>60</v>
      </c>
      <c r="M130" s="27"/>
      <c r="N130" s="24"/>
      <c r="O130" s="24"/>
      <c r="P130" s="27"/>
      <c r="Q130" s="24"/>
      <c r="R130" s="24"/>
      <c r="S130" s="24"/>
      <c r="T130" s="24"/>
      <c r="U130" s="24"/>
      <c r="V130" s="24"/>
      <c r="W130" s="27">
        <v>60</v>
      </c>
      <c r="X130" s="24"/>
      <c r="Y130" s="24"/>
      <c r="Z130" s="24"/>
      <c r="AA130" s="18" t="s">
        <v>135</v>
      </c>
      <c r="AB130" s="18" t="s">
        <v>116</v>
      </c>
      <c r="AC130" s="18" t="s">
        <v>116</v>
      </c>
      <c r="AD130" s="18" t="s">
        <v>116</v>
      </c>
      <c r="AE130" s="18" t="s">
        <v>116</v>
      </c>
      <c r="AF130" s="18" t="s">
        <v>136</v>
      </c>
      <c r="AG130" s="18">
        <v>223</v>
      </c>
      <c r="AH130" s="18">
        <v>647</v>
      </c>
      <c r="AI130" s="18">
        <v>223</v>
      </c>
      <c r="AJ130" s="18">
        <v>647</v>
      </c>
      <c r="AK130" s="27" t="s">
        <v>502</v>
      </c>
      <c r="AL130" s="18" t="s">
        <v>147</v>
      </c>
      <c r="AM130" s="24"/>
    </row>
    <row r="131" s="10" customFormat="1" ht="47" customHeight="1" spans="1:39">
      <c r="A131" s="18" t="s">
        <v>139</v>
      </c>
      <c r="B131" s="17" t="s">
        <v>140</v>
      </c>
      <c r="C131" s="24">
        <v>10200110125</v>
      </c>
      <c r="D131" s="67" t="s">
        <v>1346</v>
      </c>
      <c r="E131" s="68" t="s">
        <v>1347</v>
      </c>
      <c r="F131" s="67" t="s">
        <v>153</v>
      </c>
      <c r="G131" s="67" t="s">
        <v>249</v>
      </c>
      <c r="H131" s="18">
        <v>2020</v>
      </c>
      <c r="I131" s="67" t="s">
        <v>495</v>
      </c>
      <c r="J131" s="18" t="s">
        <v>513</v>
      </c>
      <c r="K131" s="18">
        <v>18391204555</v>
      </c>
      <c r="L131" s="27">
        <v>60</v>
      </c>
      <c r="M131" s="27"/>
      <c r="N131" s="24"/>
      <c r="O131" s="24"/>
      <c r="P131" s="27"/>
      <c r="Q131" s="24"/>
      <c r="R131" s="24"/>
      <c r="S131" s="24"/>
      <c r="T131" s="24"/>
      <c r="U131" s="24"/>
      <c r="V131" s="24"/>
      <c r="W131" s="27">
        <v>60</v>
      </c>
      <c r="X131" s="24"/>
      <c r="Y131" s="24"/>
      <c r="Z131" s="24"/>
      <c r="AA131" s="18" t="s">
        <v>135</v>
      </c>
      <c r="AB131" s="88" t="s">
        <v>116</v>
      </c>
      <c r="AC131" s="88" t="s">
        <v>116</v>
      </c>
      <c r="AD131" s="18" t="s">
        <v>116</v>
      </c>
      <c r="AE131" s="18" t="s">
        <v>116</v>
      </c>
      <c r="AF131" s="18" t="s">
        <v>136</v>
      </c>
      <c r="AG131" s="18">
        <v>51</v>
      </c>
      <c r="AH131" s="18">
        <v>111</v>
      </c>
      <c r="AI131" s="24">
        <v>80</v>
      </c>
      <c r="AJ131" s="24">
        <v>181</v>
      </c>
      <c r="AK131" s="27" t="s">
        <v>502</v>
      </c>
      <c r="AL131" s="18" t="s">
        <v>147</v>
      </c>
      <c r="AM131" s="24"/>
    </row>
    <row r="132" s="8" customFormat="1" ht="47" customHeight="1" spans="1:39">
      <c r="A132" s="23" t="s">
        <v>1204</v>
      </c>
      <c r="B132" s="17" t="s">
        <v>381</v>
      </c>
      <c r="C132" s="24">
        <v>10200110126</v>
      </c>
      <c r="D132" s="23" t="s">
        <v>382</v>
      </c>
      <c r="E132" s="24" t="s">
        <v>1348</v>
      </c>
      <c r="F132" s="24" t="s">
        <v>153</v>
      </c>
      <c r="G132" s="24" t="s">
        <v>153</v>
      </c>
      <c r="H132" s="24">
        <v>2020</v>
      </c>
      <c r="I132" s="24" t="s">
        <v>144</v>
      </c>
      <c r="J132" s="24" t="s">
        <v>384</v>
      </c>
      <c r="K132" s="24">
        <v>13909123467</v>
      </c>
      <c r="L132" s="25">
        <v>10.8</v>
      </c>
      <c r="M132" s="25">
        <v>10.8</v>
      </c>
      <c r="N132" s="24"/>
      <c r="O132" s="24"/>
      <c r="P132" s="25">
        <v>10.8</v>
      </c>
      <c r="Q132" s="24"/>
      <c r="R132" s="24"/>
      <c r="S132" s="24"/>
      <c r="T132" s="24"/>
      <c r="U132" s="24"/>
      <c r="V132" s="24"/>
      <c r="W132" s="24"/>
      <c r="X132" s="24"/>
      <c r="Y132" s="24"/>
      <c r="Z132" s="24"/>
      <c r="AA132" s="24" t="s">
        <v>135</v>
      </c>
      <c r="AB132" s="24" t="s">
        <v>116</v>
      </c>
      <c r="AC132" s="24" t="s">
        <v>116</v>
      </c>
      <c r="AD132" s="24" t="s">
        <v>116</v>
      </c>
      <c r="AE132" s="24" t="s">
        <v>136</v>
      </c>
      <c r="AF132" s="24" t="s">
        <v>136</v>
      </c>
      <c r="AG132" s="24">
        <v>52</v>
      </c>
      <c r="AH132" s="24">
        <v>168</v>
      </c>
      <c r="AI132" s="24">
        <v>52</v>
      </c>
      <c r="AJ132" s="24">
        <v>168</v>
      </c>
      <c r="AK132" s="24" t="s">
        <v>146</v>
      </c>
      <c r="AL132" s="24" t="s">
        <v>147</v>
      </c>
      <c r="AM132" s="24"/>
    </row>
    <row r="133" s="11" customFormat="1" ht="47" customHeight="1" spans="1:39">
      <c r="A133" s="23" t="s">
        <v>1204</v>
      </c>
      <c r="B133" s="17" t="s">
        <v>381</v>
      </c>
      <c r="C133" s="24">
        <v>10200110127</v>
      </c>
      <c r="D133" s="23" t="s">
        <v>382</v>
      </c>
      <c r="E133" s="24" t="s">
        <v>1349</v>
      </c>
      <c r="F133" s="24" t="s">
        <v>151</v>
      </c>
      <c r="G133" s="24" t="s">
        <v>151</v>
      </c>
      <c r="H133" s="24">
        <v>2020</v>
      </c>
      <c r="I133" s="24" t="s">
        <v>144</v>
      </c>
      <c r="J133" s="24" t="s">
        <v>384</v>
      </c>
      <c r="K133" s="24">
        <v>13909123467</v>
      </c>
      <c r="L133" s="25">
        <v>20</v>
      </c>
      <c r="M133" s="25">
        <v>20</v>
      </c>
      <c r="N133" s="24"/>
      <c r="O133" s="24"/>
      <c r="P133" s="25">
        <v>20</v>
      </c>
      <c r="Q133" s="24"/>
      <c r="R133" s="24"/>
      <c r="S133" s="24"/>
      <c r="T133" s="24"/>
      <c r="U133" s="24"/>
      <c r="V133" s="24"/>
      <c r="W133" s="24"/>
      <c r="X133" s="24"/>
      <c r="Y133" s="24"/>
      <c r="Z133" s="24"/>
      <c r="AA133" s="24" t="s">
        <v>135</v>
      </c>
      <c r="AB133" s="24" t="s">
        <v>116</v>
      </c>
      <c r="AC133" s="24" t="s">
        <v>116</v>
      </c>
      <c r="AD133" s="24" t="s">
        <v>116</v>
      </c>
      <c r="AE133" s="24" t="s">
        <v>136</v>
      </c>
      <c r="AF133" s="24" t="s">
        <v>136</v>
      </c>
      <c r="AG133" s="24">
        <v>40</v>
      </c>
      <c r="AH133" s="24">
        <v>90</v>
      </c>
      <c r="AI133" s="24">
        <v>40</v>
      </c>
      <c r="AJ133" s="24">
        <v>90</v>
      </c>
      <c r="AK133" s="24" t="s">
        <v>146</v>
      </c>
      <c r="AL133" s="24" t="s">
        <v>147</v>
      </c>
      <c r="AM133" s="24"/>
    </row>
    <row r="134" s="11" customFormat="1" ht="47" customHeight="1" spans="1:39">
      <c r="A134" s="23" t="s">
        <v>1204</v>
      </c>
      <c r="B134" s="17" t="s">
        <v>381</v>
      </c>
      <c r="C134" s="24">
        <v>10200110128</v>
      </c>
      <c r="D134" s="23" t="s">
        <v>382</v>
      </c>
      <c r="E134" s="24" t="s">
        <v>1350</v>
      </c>
      <c r="F134" s="24" t="s">
        <v>143</v>
      </c>
      <c r="G134" s="24" t="s">
        <v>143</v>
      </c>
      <c r="H134" s="24">
        <v>2020</v>
      </c>
      <c r="I134" s="24" t="s">
        <v>144</v>
      </c>
      <c r="J134" s="24" t="s">
        <v>384</v>
      </c>
      <c r="K134" s="24">
        <v>13909123467</v>
      </c>
      <c r="L134" s="25">
        <v>6.3</v>
      </c>
      <c r="M134" s="25">
        <v>6.3</v>
      </c>
      <c r="N134" s="24"/>
      <c r="O134" s="24"/>
      <c r="P134" s="25">
        <v>6.3</v>
      </c>
      <c r="Q134" s="24"/>
      <c r="R134" s="24"/>
      <c r="S134" s="24"/>
      <c r="T134" s="24"/>
      <c r="U134" s="24"/>
      <c r="V134" s="24"/>
      <c r="W134" s="24"/>
      <c r="X134" s="24"/>
      <c r="Y134" s="24"/>
      <c r="Z134" s="24"/>
      <c r="AA134" s="24" t="s">
        <v>135</v>
      </c>
      <c r="AB134" s="24" t="s">
        <v>116</v>
      </c>
      <c r="AC134" s="24" t="s">
        <v>116</v>
      </c>
      <c r="AD134" s="24" t="s">
        <v>116</v>
      </c>
      <c r="AE134" s="24" t="s">
        <v>136</v>
      </c>
      <c r="AF134" s="24" t="s">
        <v>136</v>
      </c>
      <c r="AG134" s="24">
        <v>22</v>
      </c>
      <c r="AH134" s="24">
        <v>52</v>
      </c>
      <c r="AI134" s="24">
        <v>22</v>
      </c>
      <c r="AJ134" s="24">
        <v>52</v>
      </c>
      <c r="AK134" s="24" t="s">
        <v>146</v>
      </c>
      <c r="AL134" s="24" t="s">
        <v>147</v>
      </c>
      <c r="AM134" s="24"/>
    </row>
    <row r="135" s="11" customFormat="1" ht="47" customHeight="1" spans="1:39">
      <c r="A135" s="23" t="s">
        <v>1204</v>
      </c>
      <c r="B135" s="17" t="s">
        <v>381</v>
      </c>
      <c r="C135" s="24">
        <v>10200110129</v>
      </c>
      <c r="D135" s="23" t="s">
        <v>382</v>
      </c>
      <c r="E135" s="24" t="s">
        <v>1351</v>
      </c>
      <c r="F135" s="24" t="s">
        <v>157</v>
      </c>
      <c r="G135" s="24" t="s">
        <v>157</v>
      </c>
      <c r="H135" s="24">
        <v>2020</v>
      </c>
      <c r="I135" s="24" t="s">
        <v>144</v>
      </c>
      <c r="J135" s="24" t="s">
        <v>384</v>
      </c>
      <c r="K135" s="24">
        <v>13909123467</v>
      </c>
      <c r="L135" s="25">
        <v>6.8</v>
      </c>
      <c r="M135" s="25">
        <v>6.8</v>
      </c>
      <c r="N135" s="24"/>
      <c r="O135" s="24"/>
      <c r="P135" s="25">
        <v>6.8</v>
      </c>
      <c r="Q135" s="24"/>
      <c r="R135" s="24"/>
      <c r="S135" s="24"/>
      <c r="T135" s="24"/>
      <c r="U135" s="24"/>
      <c r="V135" s="24"/>
      <c r="W135" s="24"/>
      <c r="X135" s="24"/>
      <c r="Y135" s="24"/>
      <c r="Z135" s="24"/>
      <c r="AA135" s="24" t="s">
        <v>135</v>
      </c>
      <c r="AB135" s="24" t="s">
        <v>116</v>
      </c>
      <c r="AC135" s="24" t="s">
        <v>116</v>
      </c>
      <c r="AD135" s="24" t="s">
        <v>116</v>
      </c>
      <c r="AE135" s="24" t="s">
        <v>136</v>
      </c>
      <c r="AF135" s="24" t="s">
        <v>136</v>
      </c>
      <c r="AG135" s="24">
        <v>24</v>
      </c>
      <c r="AH135" s="24">
        <v>52</v>
      </c>
      <c r="AI135" s="24">
        <v>24</v>
      </c>
      <c r="AJ135" s="24">
        <v>52</v>
      </c>
      <c r="AK135" s="24" t="s">
        <v>146</v>
      </c>
      <c r="AL135" s="24" t="s">
        <v>147</v>
      </c>
      <c r="AM135" s="24"/>
    </row>
    <row r="136" s="8" customFormat="1" ht="59" customHeight="1" spans="1:39">
      <c r="A136" s="18" t="s">
        <v>139</v>
      </c>
      <c r="B136" s="17" t="s">
        <v>381</v>
      </c>
      <c r="C136" s="24">
        <v>10200110130</v>
      </c>
      <c r="D136" s="24" t="s">
        <v>1352</v>
      </c>
      <c r="E136" s="26" t="s">
        <v>1353</v>
      </c>
      <c r="F136" s="24" t="s">
        <v>153</v>
      </c>
      <c r="G136" s="24" t="s">
        <v>1078</v>
      </c>
      <c r="H136" s="24">
        <v>2020</v>
      </c>
      <c r="I136" s="24" t="s">
        <v>144</v>
      </c>
      <c r="J136" s="24" t="s">
        <v>1215</v>
      </c>
      <c r="K136" s="24">
        <v>15929702698</v>
      </c>
      <c r="L136" s="25">
        <v>70</v>
      </c>
      <c r="M136" s="25">
        <v>70</v>
      </c>
      <c r="N136" s="24"/>
      <c r="O136" s="25">
        <v>70</v>
      </c>
      <c r="P136" s="24"/>
      <c r="Q136" s="24"/>
      <c r="R136" s="24"/>
      <c r="S136" s="24"/>
      <c r="T136" s="24"/>
      <c r="U136" s="24"/>
      <c r="V136" s="24"/>
      <c r="W136" s="24"/>
      <c r="X136" s="24"/>
      <c r="Y136" s="24"/>
      <c r="Z136" s="24"/>
      <c r="AA136" s="24" t="s">
        <v>135</v>
      </c>
      <c r="AB136" s="24" t="s">
        <v>116</v>
      </c>
      <c r="AC136" s="24" t="s">
        <v>116</v>
      </c>
      <c r="AD136" s="24" t="s">
        <v>116</v>
      </c>
      <c r="AE136" s="24" t="s">
        <v>116</v>
      </c>
      <c r="AF136" s="24" t="s">
        <v>136</v>
      </c>
      <c r="AG136" s="24">
        <v>228</v>
      </c>
      <c r="AH136" s="24">
        <v>553</v>
      </c>
      <c r="AI136" s="24">
        <v>228</v>
      </c>
      <c r="AJ136" s="24">
        <v>553</v>
      </c>
      <c r="AK136" s="24" t="s">
        <v>172</v>
      </c>
      <c r="AL136" s="24" t="s">
        <v>173</v>
      </c>
      <c r="AM136" s="24"/>
    </row>
    <row r="137" s="8" customFormat="1" ht="59" customHeight="1" spans="1:39">
      <c r="A137" s="18" t="s">
        <v>139</v>
      </c>
      <c r="B137" s="17" t="s">
        <v>381</v>
      </c>
      <c r="C137" s="24">
        <v>10200110131</v>
      </c>
      <c r="D137" s="24" t="s">
        <v>1352</v>
      </c>
      <c r="E137" s="24" t="s">
        <v>1354</v>
      </c>
      <c r="F137" s="24" t="s">
        <v>153</v>
      </c>
      <c r="G137" s="24" t="s">
        <v>354</v>
      </c>
      <c r="H137" s="24">
        <v>2020</v>
      </c>
      <c r="I137" s="24" t="s">
        <v>144</v>
      </c>
      <c r="J137" s="24" t="s">
        <v>1219</v>
      </c>
      <c r="K137" s="24">
        <v>13509125357</v>
      </c>
      <c r="L137" s="25">
        <v>50</v>
      </c>
      <c r="M137" s="25">
        <v>50</v>
      </c>
      <c r="N137" s="24"/>
      <c r="O137" s="25">
        <v>50</v>
      </c>
      <c r="P137" s="24"/>
      <c r="Q137" s="24"/>
      <c r="R137" s="24"/>
      <c r="S137" s="24"/>
      <c r="T137" s="24"/>
      <c r="U137" s="24"/>
      <c r="V137" s="24"/>
      <c r="W137" s="24"/>
      <c r="X137" s="24"/>
      <c r="Y137" s="24"/>
      <c r="Z137" s="24"/>
      <c r="AA137" s="24" t="s">
        <v>135</v>
      </c>
      <c r="AB137" s="24" t="s">
        <v>116</v>
      </c>
      <c r="AC137" s="24" t="s">
        <v>116</v>
      </c>
      <c r="AD137" s="24" t="s">
        <v>116</v>
      </c>
      <c r="AE137" s="24" t="s">
        <v>136</v>
      </c>
      <c r="AF137" s="24" t="s">
        <v>136</v>
      </c>
      <c r="AG137" s="24">
        <v>304</v>
      </c>
      <c r="AH137" s="24">
        <v>837</v>
      </c>
      <c r="AI137" s="24">
        <v>304</v>
      </c>
      <c r="AJ137" s="24">
        <v>837</v>
      </c>
      <c r="AK137" s="24" t="s">
        <v>172</v>
      </c>
      <c r="AL137" s="24" t="s">
        <v>173</v>
      </c>
      <c r="AM137" s="24"/>
    </row>
    <row r="138" s="8" customFormat="1" ht="59" customHeight="1" spans="1:39">
      <c r="A138" s="18" t="s">
        <v>139</v>
      </c>
      <c r="B138" s="17" t="s">
        <v>381</v>
      </c>
      <c r="C138" s="24">
        <v>10200110132</v>
      </c>
      <c r="D138" s="24" t="s">
        <v>1352</v>
      </c>
      <c r="E138" s="24" t="s">
        <v>1355</v>
      </c>
      <c r="F138" s="24" t="s">
        <v>153</v>
      </c>
      <c r="G138" s="24" t="s">
        <v>258</v>
      </c>
      <c r="H138" s="24">
        <v>2020</v>
      </c>
      <c r="I138" s="24" t="s">
        <v>144</v>
      </c>
      <c r="J138" s="24" t="s">
        <v>259</v>
      </c>
      <c r="K138" s="24">
        <v>13992254435</v>
      </c>
      <c r="L138" s="25">
        <v>100</v>
      </c>
      <c r="M138" s="25">
        <v>100</v>
      </c>
      <c r="N138" s="24"/>
      <c r="O138" s="25">
        <v>100</v>
      </c>
      <c r="P138" s="24"/>
      <c r="Q138" s="24"/>
      <c r="R138" s="24"/>
      <c r="S138" s="24"/>
      <c r="T138" s="24"/>
      <c r="U138" s="24"/>
      <c r="V138" s="24"/>
      <c r="W138" s="24"/>
      <c r="X138" s="24"/>
      <c r="Y138" s="24"/>
      <c r="Z138" s="24"/>
      <c r="AA138" s="24" t="s">
        <v>135</v>
      </c>
      <c r="AB138" s="24" t="s">
        <v>116</v>
      </c>
      <c r="AC138" s="24" t="s">
        <v>116</v>
      </c>
      <c r="AD138" s="24" t="s">
        <v>116</v>
      </c>
      <c r="AE138" s="24" t="s">
        <v>136</v>
      </c>
      <c r="AF138" s="24" t="s">
        <v>136</v>
      </c>
      <c r="AG138" s="24">
        <v>447</v>
      </c>
      <c r="AH138" s="24">
        <v>1312</v>
      </c>
      <c r="AI138" s="24">
        <v>447</v>
      </c>
      <c r="AJ138" s="24">
        <v>1312</v>
      </c>
      <c r="AK138" s="24" t="s">
        <v>172</v>
      </c>
      <c r="AL138" s="24" t="s">
        <v>173</v>
      </c>
      <c r="AM138" s="24"/>
    </row>
    <row r="139" s="8" customFormat="1" ht="59" customHeight="1" spans="1:39">
      <c r="A139" s="18" t="s">
        <v>139</v>
      </c>
      <c r="B139" s="17" t="s">
        <v>381</v>
      </c>
      <c r="C139" s="24">
        <v>10200110133</v>
      </c>
      <c r="D139" s="24" t="s">
        <v>1352</v>
      </c>
      <c r="E139" s="24" t="s">
        <v>1356</v>
      </c>
      <c r="F139" s="24" t="s">
        <v>153</v>
      </c>
      <c r="G139" s="24" t="s">
        <v>659</v>
      </c>
      <c r="H139" s="24">
        <v>2020</v>
      </c>
      <c r="I139" s="24" t="s">
        <v>144</v>
      </c>
      <c r="J139" s="24" t="s">
        <v>1357</v>
      </c>
      <c r="K139" s="24">
        <v>13892225623</v>
      </c>
      <c r="L139" s="25">
        <v>40</v>
      </c>
      <c r="M139" s="25">
        <v>40</v>
      </c>
      <c r="N139" s="24"/>
      <c r="O139" s="25">
        <v>40</v>
      </c>
      <c r="P139" s="24"/>
      <c r="Q139" s="24"/>
      <c r="R139" s="24"/>
      <c r="S139" s="24"/>
      <c r="T139" s="24"/>
      <c r="U139" s="24"/>
      <c r="V139" s="24"/>
      <c r="W139" s="24"/>
      <c r="X139" s="24"/>
      <c r="Y139" s="24"/>
      <c r="Z139" s="24"/>
      <c r="AA139" s="24" t="s">
        <v>135</v>
      </c>
      <c r="AB139" s="24" t="s">
        <v>116</v>
      </c>
      <c r="AC139" s="24" t="s">
        <v>116</v>
      </c>
      <c r="AD139" s="24" t="s">
        <v>116</v>
      </c>
      <c r="AE139" s="24" t="s">
        <v>136</v>
      </c>
      <c r="AF139" s="24" t="s">
        <v>136</v>
      </c>
      <c r="AG139" s="24">
        <v>112</v>
      </c>
      <c r="AH139" s="24">
        <v>245</v>
      </c>
      <c r="AI139" s="24">
        <v>112</v>
      </c>
      <c r="AJ139" s="24">
        <v>245</v>
      </c>
      <c r="AK139" s="24" t="s">
        <v>172</v>
      </c>
      <c r="AL139" s="24" t="s">
        <v>173</v>
      </c>
      <c r="AM139" s="24"/>
    </row>
    <row r="140" s="8" customFormat="1" ht="59" customHeight="1" spans="1:39">
      <c r="A140" s="18" t="s">
        <v>139</v>
      </c>
      <c r="B140" s="17" t="s">
        <v>381</v>
      </c>
      <c r="C140" s="24">
        <v>10200110134</v>
      </c>
      <c r="D140" s="24" t="s">
        <v>1352</v>
      </c>
      <c r="E140" s="28" t="s">
        <v>1358</v>
      </c>
      <c r="F140" s="24" t="s">
        <v>153</v>
      </c>
      <c r="G140" s="24" t="s">
        <v>646</v>
      </c>
      <c r="H140" s="24">
        <v>2020</v>
      </c>
      <c r="I140" s="24" t="s">
        <v>144</v>
      </c>
      <c r="J140" s="24" t="s">
        <v>679</v>
      </c>
      <c r="K140" s="24">
        <v>15229798222</v>
      </c>
      <c r="L140" s="25">
        <v>73.12</v>
      </c>
      <c r="M140" s="25">
        <v>73.12</v>
      </c>
      <c r="N140" s="24"/>
      <c r="O140" s="25">
        <v>73.12</v>
      </c>
      <c r="P140" s="24"/>
      <c r="Q140" s="24"/>
      <c r="R140" s="24"/>
      <c r="S140" s="24"/>
      <c r="T140" s="24"/>
      <c r="U140" s="24"/>
      <c r="V140" s="24"/>
      <c r="W140" s="24"/>
      <c r="X140" s="24"/>
      <c r="Y140" s="24"/>
      <c r="Z140" s="24"/>
      <c r="AA140" s="24" t="s">
        <v>135</v>
      </c>
      <c r="AB140" s="24" t="s">
        <v>116</v>
      </c>
      <c r="AC140" s="24" t="s">
        <v>116</v>
      </c>
      <c r="AD140" s="24" t="s">
        <v>116</v>
      </c>
      <c r="AE140" s="24" t="s">
        <v>136</v>
      </c>
      <c r="AF140" s="24" t="s">
        <v>136</v>
      </c>
      <c r="AG140" s="24">
        <v>122</v>
      </c>
      <c r="AH140" s="24">
        <v>283</v>
      </c>
      <c r="AI140" s="24">
        <v>122</v>
      </c>
      <c r="AJ140" s="24">
        <v>283</v>
      </c>
      <c r="AK140" s="24" t="s">
        <v>172</v>
      </c>
      <c r="AL140" s="24" t="s">
        <v>173</v>
      </c>
      <c r="AM140" s="24"/>
    </row>
    <row r="141" s="8" customFormat="1" ht="59" customHeight="1" spans="1:39">
      <c r="A141" s="18" t="s">
        <v>139</v>
      </c>
      <c r="B141" s="17" t="s">
        <v>381</v>
      </c>
      <c r="C141" s="24">
        <v>10200110135</v>
      </c>
      <c r="D141" s="24" t="s">
        <v>1352</v>
      </c>
      <c r="E141" s="24" t="s">
        <v>1359</v>
      </c>
      <c r="F141" s="25" t="s">
        <v>151</v>
      </c>
      <c r="G141" s="25" t="s">
        <v>482</v>
      </c>
      <c r="H141" s="24">
        <v>2020</v>
      </c>
      <c r="I141" s="24" t="s">
        <v>144</v>
      </c>
      <c r="J141" s="24" t="s">
        <v>483</v>
      </c>
      <c r="K141" s="27">
        <v>18717685444</v>
      </c>
      <c r="L141" s="25">
        <v>300</v>
      </c>
      <c r="M141" s="25">
        <v>300</v>
      </c>
      <c r="N141" s="24"/>
      <c r="O141" s="25">
        <v>300</v>
      </c>
      <c r="P141" s="24"/>
      <c r="Q141" s="24"/>
      <c r="R141" s="24"/>
      <c r="S141" s="24"/>
      <c r="T141" s="24"/>
      <c r="U141" s="24"/>
      <c r="V141" s="24"/>
      <c r="W141" s="24"/>
      <c r="X141" s="24"/>
      <c r="Y141" s="24"/>
      <c r="Z141" s="24"/>
      <c r="AA141" s="24" t="s">
        <v>135</v>
      </c>
      <c r="AB141" s="24" t="s">
        <v>116</v>
      </c>
      <c r="AC141" s="24" t="s">
        <v>116</v>
      </c>
      <c r="AD141" s="24" t="s">
        <v>116</v>
      </c>
      <c r="AE141" s="24" t="s">
        <v>116</v>
      </c>
      <c r="AF141" s="24" t="s">
        <v>136</v>
      </c>
      <c r="AG141" s="24">
        <v>39</v>
      </c>
      <c r="AH141" s="24">
        <v>83</v>
      </c>
      <c r="AI141" s="24">
        <v>39</v>
      </c>
      <c r="AJ141" s="24">
        <v>83</v>
      </c>
      <c r="AK141" s="24" t="s">
        <v>172</v>
      </c>
      <c r="AL141" s="24" t="s">
        <v>173</v>
      </c>
      <c r="AM141" s="24"/>
    </row>
    <row r="142" s="8" customFormat="1" ht="72" customHeight="1" spans="1:39">
      <c r="A142" s="18" t="s">
        <v>139</v>
      </c>
      <c r="B142" s="17" t="s">
        <v>381</v>
      </c>
      <c r="C142" s="24">
        <v>10200110136</v>
      </c>
      <c r="D142" s="24" t="s">
        <v>1352</v>
      </c>
      <c r="E142" s="24" t="s">
        <v>1360</v>
      </c>
      <c r="F142" s="24" t="s">
        <v>151</v>
      </c>
      <c r="G142" s="24" t="s">
        <v>633</v>
      </c>
      <c r="H142" s="24">
        <v>2020</v>
      </c>
      <c r="I142" s="24" t="s">
        <v>144</v>
      </c>
      <c r="J142" s="24" t="s">
        <v>1236</v>
      </c>
      <c r="K142" s="27">
        <v>13991073766</v>
      </c>
      <c r="L142" s="24">
        <v>73</v>
      </c>
      <c r="M142" s="24">
        <v>73</v>
      </c>
      <c r="N142" s="24"/>
      <c r="O142" s="24">
        <v>73</v>
      </c>
      <c r="P142" s="24"/>
      <c r="Q142" s="24"/>
      <c r="R142" s="24"/>
      <c r="S142" s="24"/>
      <c r="T142" s="24"/>
      <c r="U142" s="24"/>
      <c r="V142" s="24"/>
      <c r="W142" s="24"/>
      <c r="X142" s="24"/>
      <c r="Y142" s="24"/>
      <c r="Z142" s="24"/>
      <c r="AA142" s="24" t="s">
        <v>135</v>
      </c>
      <c r="AB142" s="24" t="s">
        <v>116</v>
      </c>
      <c r="AC142" s="24" t="s">
        <v>116</v>
      </c>
      <c r="AD142" s="24" t="s">
        <v>116</v>
      </c>
      <c r="AE142" s="24" t="s">
        <v>116</v>
      </c>
      <c r="AF142" s="24" t="s">
        <v>136</v>
      </c>
      <c r="AG142" s="24">
        <v>80</v>
      </c>
      <c r="AH142" s="24">
        <v>154</v>
      </c>
      <c r="AI142" s="24">
        <v>80</v>
      </c>
      <c r="AJ142" s="24">
        <v>154</v>
      </c>
      <c r="AK142" s="24" t="s">
        <v>172</v>
      </c>
      <c r="AL142" s="24" t="s">
        <v>173</v>
      </c>
      <c r="AM142" s="24"/>
    </row>
    <row r="143" s="8" customFormat="1" ht="60" customHeight="1" spans="1:39">
      <c r="A143" s="18" t="s">
        <v>139</v>
      </c>
      <c r="B143" s="17" t="s">
        <v>381</v>
      </c>
      <c r="C143" s="24">
        <v>10200110137</v>
      </c>
      <c r="D143" s="24" t="s">
        <v>1352</v>
      </c>
      <c r="E143" s="24" t="s">
        <v>1361</v>
      </c>
      <c r="F143" s="24" t="s">
        <v>151</v>
      </c>
      <c r="G143" s="24" t="s">
        <v>408</v>
      </c>
      <c r="H143" s="24">
        <v>2020</v>
      </c>
      <c r="I143" s="24" t="s">
        <v>144</v>
      </c>
      <c r="J143" s="24" t="s">
        <v>409</v>
      </c>
      <c r="K143" s="27">
        <v>15710427243</v>
      </c>
      <c r="L143" s="24">
        <v>7.6</v>
      </c>
      <c r="M143" s="24">
        <v>7.6</v>
      </c>
      <c r="N143" s="24"/>
      <c r="O143" s="24">
        <v>7.6</v>
      </c>
      <c r="P143" s="24"/>
      <c r="Q143" s="24"/>
      <c r="R143" s="24"/>
      <c r="S143" s="24"/>
      <c r="T143" s="24"/>
      <c r="U143" s="24"/>
      <c r="V143" s="24"/>
      <c r="W143" s="24"/>
      <c r="X143" s="24"/>
      <c r="Y143" s="24"/>
      <c r="Z143" s="24"/>
      <c r="AA143" s="24" t="s">
        <v>135</v>
      </c>
      <c r="AB143" s="24" t="s">
        <v>116</v>
      </c>
      <c r="AC143" s="24" t="s">
        <v>116</v>
      </c>
      <c r="AD143" s="24" t="s">
        <v>116</v>
      </c>
      <c r="AE143" s="24" t="s">
        <v>116</v>
      </c>
      <c r="AF143" s="24" t="s">
        <v>136</v>
      </c>
      <c r="AG143" s="24">
        <v>24</v>
      </c>
      <c r="AH143" s="24">
        <v>47</v>
      </c>
      <c r="AI143" s="24">
        <v>24</v>
      </c>
      <c r="AJ143" s="24">
        <v>47</v>
      </c>
      <c r="AK143" s="24" t="s">
        <v>172</v>
      </c>
      <c r="AL143" s="24" t="s">
        <v>173</v>
      </c>
      <c r="AM143" s="24"/>
    </row>
    <row r="144" s="8" customFormat="1" ht="60" customHeight="1" spans="1:39">
      <c r="A144" s="18" t="s">
        <v>139</v>
      </c>
      <c r="B144" s="17" t="s">
        <v>381</v>
      </c>
      <c r="C144" s="24">
        <v>10200110138</v>
      </c>
      <c r="D144" s="24" t="s">
        <v>1352</v>
      </c>
      <c r="E144" s="24" t="s">
        <v>1362</v>
      </c>
      <c r="F144" s="33" t="s">
        <v>143</v>
      </c>
      <c r="G144" s="24" t="s">
        <v>365</v>
      </c>
      <c r="H144" s="24">
        <v>2020</v>
      </c>
      <c r="I144" s="24" t="s">
        <v>144</v>
      </c>
      <c r="J144" s="25" t="s">
        <v>1363</v>
      </c>
      <c r="K144" s="25">
        <v>13572692403</v>
      </c>
      <c r="L144" s="24">
        <v>55.6</v>
      </c>
      <c r="M144" s="24">
        <v>55.6</v>
      </c>
      <c r="N144" s="24"/>
      <c r="O144" s="24">
        <v>55.6</v>
      </c>
      <c r="P144" s="24"/>
      <c r="Q144" s="24"/>
      <c r="R144" s="24"/>
      <c r="S144" s="24"/>
      <c r="T144" s="24"/>
      <c r="U144" s="24"/>
      <c r="V144" s="24"/>
      <c r="W144" s="24"/>
      <c r="X144" s="24"/>
      <c r="Y144" s="24"/>
      <c r="Z144" s="24"/>
      <c r="AA144" s="24" t="s">
        <v>135</v>
      </c>
      <c r="AB144" s="24" t="s">
        <v>116</v>
      </c>
      <c r="AC144" s="24" t="s">
        <v>116</v>
      </c>
      <c r="AD144" s="24" t="s">
        <v>116</v>
      </c>
      <c r="AE144" s="24" t="s">
        <v>116</v>
      </c>
      <c r="AF144" s="24" t="s">
        <v>136</v>
      </c>
      <c r="AG144" s="24">
        <v>90</v>
      </c>
      <c r="AH144" s="24">
        <v>187</v>
      </c>
      <c r="AI144" s="24">
        <v>90</v>
      </c>
      <c r="AJ144" s="24">
        <v>187</v>
      </c>
      <c r="AK144" s="24" t="s">
        <v>172</v>
      </c>
      <c r="AL144" s="24" t="s">
        <v>173</v>
      </c>
      <c r="AM144" s="24"/>
    </row>
    <row r="145" s="8" customFormat="1" ht="60" customHeight="1" spans="1:39">
      <c r="A145" s="18" t="s">
        <v>139</v>
      </c>
      <c r="B145" s="17" t="s">
        <v>381</v>
      </c>
      <c r="C145" s="24">
        <v>10200110139</v>
      </c>
      <c r="D145" s="24" t="s">
        <v>1352</v>
      </c>
      <c r="E145" s="69" t="s">
        <v>1364</v>
      </c>
      <c r="F145" s="33" t="s">
        <v>143</v>
      </c>
      <c r="G145" s="24" t="s">
        <v>1365</v>
      </c>
      <c r="H145" s="24">
        <v>2020</v>
      </c>
      <c r="I145" s="24" t="s">
        <v>144</v>
      </c>
      <c r="J145" s="25" t="s">
        <v>1366</v>
      </c>
      <c r="K145" s="25">
        <v>18392228833</v>
      </c>
      <c r="L145" s="24">
        <v>48.12</v>
      </c>
      <c r="M145" s="24">
        <v>48.12</v>
      </c>
      <c r="N145" s="24"/>
      <c r="O145" s="24">
        <v>48.12</v>
      </c>
      <c r="P145" s="24"/>
      <c r="Q145" s="24"/>
      <c r="R145" s="24"/>
      <c r="S145" s="24"/>
      <c r="T145" s="24"/>
      <c r="U145" s="24"/>
      <c r="V145" s="24"/>
      <c r="W145" s="24"/>
      <c r="X145" s="24"/>
      <c r="Y145" s="24"/>
      <c r="Z145" s="24"/>
      <c r="AA145" s="24" t="s">
        <v>135</v>
      </c>
      <c r="AB145" s="24" t="s">
        <v>116</v>
      </c>
      <c r="AC145" s="24" t="s">
        <v>136</v>
      </c>
      <c r="AD145" s="24" t="s">
        <v>116</v>
      </c>
      <c r="AE145" s="24" t="s">
        <v>116</v>
      </c>
      <c r="AF145" s="24" t="s">
        <v>136</v>
      </c>
      <c r="AG145" s="24">
        <v>54</v>
      </c>
      <c r="AH145" s="24">
        <v>124</v>
      </c>
      <c r="AI145" s="24">
        <v>54</v>
      </c>
      <c r="AJ145" s="24">
        <v>124</v>
      </c>
      <c r="AK145" s="24" t="s">
        <v>172</v>
      </c>
      <c r="AL145" s="24" t="s">
        <v>173</v>
      </c>
      <c r="AM145" s="24"/>
    </row>
    <row r="146" s="8" customFormat="1" ht="60" customHeight="1" spans="1:39">
      <c r="A146" s="18" t="s">
        <v>139</v>
      </c>
      <c r="B146" s="17" t="s">
        <v>381</v>
      </c>
      <c r="C146" s="24">
        <v>10200110140</v>
      </c>
      <c r="D146" s="24" t="s">
        <v>1352</v>
      </c>
      <c r="E146" s="24" t="s">
        <v>1367</v>
      </c>
      <c r="F146" s="24" t="s">
        <v>157</v>
      </c>
      <c r="G146" s="24" t="s">
        <v>830</v>
      </c>
      <c r="H146" s="24">
        <v>2020</v>
      </c>
      <c r="I146" s="24" t="s">
        <v>144</v>
      </c>
      <c r="J146" s="24" t="s">
        <v>831</v>
      </c>
      <c r="K146" s="24">
        <v>15834237977</v>
      </c>
      <c r="L146" s="24">
        <v>55</v>
      </c>
      <c r="M146" s="24">
        <v>55</v>
      </c>
      <c r="N146" s="24"/>
      <c r="O146" s="24">
        <v>55</v>
      </c>
      <c r="P146" s="24"/>
      <c r="Q146" s="24"/>
      <c r="R146" s="24"/>
      <c r="S146" s="24"/>
      <c r="T146" s="24"/>
      <c r="U146" s="24"/>
      <c r="V146" s="24"/>
      <c r="W146" s="24"/>
      <c r="X146" s="24"/>
      <c r="Y146" s="24"/>
      <c r="Z146" s="24"/>
      <c r="AA146" s="24" t="s">
        <v>135</v>
      </c>
      <c r="AB146" s="24" t="s">
        <v>116</v>
      </c>
      <c r="AC146" s="24" t="s">
        <v>116</v>
      </c>
      <c r="AD146" s="24" t="s">
        <v>116</v>
      </c>
      <c r="AE146" s="24" t="s">
        <v>116</v>
      </c>
      <c r="AF146" s="24" t="s">
        <v>136</v>
      </c>
      <c r="AG146" s="24">
        <v>65</v>
      </c>
      <c r="AH146" s="24">
        <v>154</v>
      </c>
      <c r="AI146" s="24">
        <v>65</v>
      </c>
      <c r="AJ146" s="24">
        <v>154</v>
      </c>
      <c r="AK146" s="24" t="s">
        <v>172</v>
      </c>
      <c r="AL146" s="24" t="s">
        <v>173</v>
      </c>
      <c r="AM146" s="24"/>
    </row>
    <row r="147" s="8" customFormat="1" ht="60" customHeight="1" spans="1:39">
      <c r="A147" s="18" t="s">
        <v>139</v>
      </c>
      <c r="B147" s="17" t="s">
        <v>381</v>
      </c>
      <c r="C147" s="24">
        <v>10200110141</v>
      </c>
      <c r="D147" s="24" t="s">
        <v>1352</v>
      </c>
      <c r="E147" s="24" t="s">
        <v>1368</v>
      </c>
      <c r="F147" s="24" t="s">
        <v>157</v>
      </c>
      <c r="G147" s="24" t="s">
        <v>338</v>
      </c>
      <c r="H147" s="24">
        <v>2020</v>
      </c>
      <c r="I147" s="24" t="s">
        <v>144</v>
      </c>
      <c r="J147" s="24" t="s">
        <v>339</v>
      </c>
      <c r="K147" s="24">
        <v>18091267888</v>
      </c>
      <c r="L147" s="24">
        <v>57</v>
      </c>
      <c r="M147" s="24">
        <v>57</v>
      </c>
      <c r="N147" s="24"/>
      <c r="O147" s="24">
        <v>57</v>
      </c>
      <c r="P147" s="24"/>
      <c r="Q147" s="24"/>
      <c r="R147" s="24"/>
      <c r="S147" s="24"/>
      <c r="T147" s="24"/>
      <c r="U147" s="24"/>
      <c r="V147" s="24"/>
      <c r="W147" s="24"/>
      <c r="X147" s="24"/>
      <c r="Y147" s="24"/>
      <c r="Z147" s="24"/>
      <c r="AA147" s="24" t="s">
        <v>135</v>
      </c>
      <c r="AB147" s="24" t="s">
        <v>116</v>
      </c>
      <c r="AC147" s="24" t="s">
        <v>116</v>
      </c>
      <c r="AD147" s="24" t="s">
        <v>116</v>
      </c>
      <c r="AE147" s="24" t="s">
        <v>116</v>
      </c>
      <c r="AF147" s="24" t="s">
        <v>136</v>
      </c>
      <c r="AG147" s="24">
        <v>106</v>
      </c>
      <c r="AH147" s="24">
        <v>230</v>
      </c>
      <c r="AI147" s="24">
        <v>106</v>
      </c>
      <c r="AJ147" s="24">
        <v>230</v>
      </c>
      <c r="AK147" s="24" t="s">
        <v>172</v>
      </c>
      <c r="AL147" s="24" t="s">
        <v>173</v>
      </c>
      <c r="AM147" s="24"/>
    </row>
    <row r="148" s="8" customFormat="1" ht="60" customHeight="1" spans="1:39">
      <c r="A148" s="18" t="s">
        <v>139</v>
      </c>
      <c r="B148" s="17" t="s">
        <v>381</v>
      </c>
      <c r="C148" s="24">
        <v>10200110142</v>
      </c>
      <c r="D148" s="24" t="s">
        <v>1352</v>
      </c>
      <c r="E148" s="24" t="s">
        <v>1369</v>
      </c>
      <c r="F148" s="24" t="s">
        <v>157</v>
      </c>
      <c r="G148" s="24" t="s">
        <v>903</v>
      </c>
      <c r="H148" s="24">
        <v>2020</v>
      </c>
      <c r="I148" s="24" t="s">
        <v>144</v>
      </c>
      <c r="J148" s="24" t="s">
        <v>1370</v>
      </c>
      <c r="K148" s="24">
        <v>18700227064</v>
      </c>
      <c r="L148" s="24">
        <v>45</v>
      </c>
      <c r="M148" s="24">
        <v>45</v>
      </c>
      <c r="N148" s="24"/>
      <c r="O148" s="24">
        <v>45</v>
      </c>
      <c r="P148" s="24"/>
      <c r="Q148" s="24"/>
      <c r="R148" s="24"/>
      <c r="S148" s="24"/>
      <c r="T148" s="24"/>
      <c r="U148" s="24"/>
      <c r="V148" s="24"/>
      <c r="W148" s="24"/>
      <c r="X148" s="24"/>
      <c r="Y148" s="24"/>
      <c r="Z148" s="24"/>
      <c r="AA148" s="24" t="s">
        <v>135</v>
      </c>
      <c r="AB148" s="24" t="s">
        <v>116</v>
      </c>
      <c r="AC148" s="24" t="s">
        <v>116</v>
      </c>
      <c r="AD148" s="24" t="s">
        <v>116</v>
      </c>
      <c r="AE148" s="24" t="s">
        <v>116</v>
      </c>
      <c r="AF148" s="24" t="s">
        <v>136</v>
      </c>
      <c r="AG148" s="24">
        <v>22</v>
      </c>
      <c r="AH148" s="24">
        <v>45</v>
      </c>
      <c r="AI148" s="24">
        <v>22</v>
      </c>
      <c r="AJ148" s="24">
        <v>45</v>
      </c>
      <c r="AK148" s="24" t="s">
        <v>172</v>
      </c>
      <c r="AL148" s="24" t="s">
        <v>173</v>
      </c>
      <c r="AM148" s="24"/>
    </row>
    <row r="149" s="8" customFormat="1" ht="60" customHeight="1" spans="1:39">
      <c r="A149" s="18" t="s">
        <v>139</v>
      </c>
      <c r="B149" s="17" t="s">
        <v>381</v>
      </c>
      <c r="C149" s="24">
        <v>10200110143</v>
      </c>
      <c r="D149" s="24" t="s">
        <v>1352</v>
      </c>
      <c r="E149" s="24" t="s">
        <v>1371</v>
      </c>
      <c r="F149" s="24" t="s">
        <v>157</v>
      </c>
      <c r="G149" s="24" t="s">
        <v>378</v>
      </c>
      <c r="H149" s="24">
        <v>2020</v>
      </c>
      <c r="I149" s="24" t="s">
        <v>144</v>
      </c>
      <c r="J149" s="24" t="s">
        <v>833</v>
      </c>
      <c r="K149" s="24">
        <v>15235911991</v>
      </c>
      <c r="L149" s="24">
        <v>70</v>
      </c>
      <c r="M149" s="24">
        <v>70</v>
      </c>
      <c r="N149" s="24"/>
      <c r="O149" s="24">
        <v>70</v>
      </c>
      <c r="P149" s="24"/>
      <c r="Q149" s="24"/>
      <c r="R149" s="24"/>
      <c r="S149" s="24"/>
      <c r="T149" s="24"/>
      <c r="U149" s="24"/>
      <c r="V149" s="24"/>
      <c r="W149" s="24"/>
      <c r="X149" s="24"/>
      <c r="Y149" s="24"/>
      <c r="Z149" s="24"/>
      <c r="AA149" s="24" t="s">
        <v>135</v>
      </c>
      <c r="AB149" s="24" t="s">
        <v>116</v>
      </c>
      <c r="AC149" s="24" t="s">
        <v>116</v>
      </c>
      <c r="AD149" s="24" t="s">
        <v>116</v>
      </c>
      <c r="AE149" s="24" t="s">
        <v>116</v>
      </c>
      <c r="AF149" s="24" t="s">
        <v>136</v>
      </c>
      <c r="AG149" s="24">
        <v>91</v>
      </c>
      <c r="AH149" s="24">
        <v>195</v>
      </c>
      <c r="AI149" s="24">
        <v>91</v>
      </c>
      <c r="AJ149" s="24">
        <v>195</v>
      </c>
      <c r="AK149" s="24" t="s">
        <v>172</v>
      </c>
      <c r="AL149" s="24" t="s">
        <v>173</v>
      </c>
      <c r="AM149" s="24"/>
    </row>
    <row r="150" s="8" customFormat="1" ht="60" customHeight="1" spans="1:39">
      <c r="A150" s="18" t="s">
        <v>139</v>
      </c>
      <c r="B150" s="17" t="s">
        <v>381</v>
      </c>
      <c r="C150" s="24">
        <v>10200110144</v>
      </c>
      <c r="D150" s="24" t="s">
        <v>1352</v>
      </c>
      <c r="E150" s="24" t="s">
        <v>1372</v>
      </c>
      <c r="F150" s="24" t="s">
        <v>157</v>
      </c>
      <c r="G150" s="24" t="s">
        <v>325</v>
      </c>
      <c r="H150" s="24">
        <v>2020</v>
      </c>
      <c r="I150" s="24" t="s">
        <v>144</v>
      </c>
      <c r="J150" s="24" t="s">
        <v>326</v>
      </c>
      <c r="K150" s="24">
        <v>15319667322</v>
      </c>
      <c r="L150" s="24">
        <v>8</v>
      </c>
      <c r="M150" s="24">
        <v>8</v>
      </c>
      <c r="N150" s="24"/>
      <c r="O150" s="24">
        <v>8</v>
      </c>
      <c r="P150" s="24"/>
      <c r="Q150" s="24"/>
      <c r="R150" s="24"/>
      <c r="S150" s="24"/>
      <c r="T150" s="24"/>
      <c r="U150" s="24"/>
      <c r="V150" s="24"/>
      <c r="W150" s="24"/>
      <c r="X150" s="24"/>
      <c r="Y150" s="24"/>
      <c r="Z150" s="24"/>
      <c r="AA150" s="24" t="s">
        <v>135</v>
      </c>
      <c r="AB150" s="24" t="s">
        <v>116</v>
      </c>
      <c r="AC150" s="24" t="s">
        <v>116</v>
      </c>
      <c r="AD150" s="24" t="s">
        <v>116</v>
      </c>
      <c r="AE150" s="24" t="s">
        <v>116</v>
      </c>
      <c r="AF150" s="24" t="s">
        <v>136</v>
      </c>
      <c r="AG150" s="24">
        <v>43</v>
      </c>
      <c r="AH150" s="24">
        <v>95</v>
      </c>
      <c r="AI150" s="24">
        <v>43</v>
      </c>
      <c r="AJ150" s="24">
        <v>95</v>
      </c>
      <c r="AK150" s="24" t="s">
        <v>172</v>
      </c>
      <c r="AL150" s="24" t="s">
        <v>173</v>
      </c>
      <c r="AM150" s="24"/>
    </row>
    <row r="151" s="8" customFormat="1" ht="65" customHeight="1" spans="1:39">
      <c r="A151" s="18" t="s">
        <v>139</v>
      </c>
      <c r="B151" s="17" t="s">
        <v>381</v>
      </c>
      <c r="C151" s="24">
        <v>10200110145</v>
      </c>
      <c r="D151" s="24" t="s">
        <v>1352</v>
      </c>
      <c r="E151" s="24" t="s">
        <v>1373</v>
      </c>
      <c r="F151" s="24" t="s">
        <v>157</v>
      </c>
      <c r="G151" s="24" t="s">
        <v>332</v>
      </c>
      <c r="H151" s="24">
        <v>2020</v>
      </c>
      <c r="I151" s="24" t="s">
        <v>144</v>
      </c>
      <c r="J151" s="24" t="s">
        <v>333</v>
      </c>
      <c r="K151" s="24">
        <v>13571241504</v>
      </c>
      <c r="L151" s="24">
        <v>80</v>
      </c>
      <c r="M151" s="24">
        <v>80</v>
      </c>
      <c r="N151" s="24"/>
      <c r="O151" s="24">
        <v>80</v>
      </c>
      <c r="P151" s="24"/>
      <c r="Q151" s="24"/>
      <c r="R151" s="24"/>
      <c r="S151" s="24"/>
      <c r="T151" s="24"/>
      <c r="U151" s="24"/>
      <c r="V151" s="24"/>
      <c r="W151" s="24"/>
      <c r="X151" s="24"/>
      <c r="Y151" s="24"/>
      <c r="Z151" s="24"/>
      <c r="AA151" s="24" t="s">
        <v>135</v>
      </c>
      <c r="AB151" s="24" t="s">
        <v>116</v>
      </c>
      <c r="AC151" s="24" t="s">
        <v>116</v>
      </c>
      <c r="AD151" s="24" t="s">
        <v>116</v>
      </c>
      <c r="AE151" s="24" t="s">
        <v>116</v>
      </c>
      <c r="AF151" s="24" t="s">
        <v>136</v>
      </c>
      <c r="AG151" s="24">
        <v>69</v>
      </c>
      <c r="AH151" s="24">
        <v>150</v>
      </c>
      <c r="AI151" s="24">
        <v>69</v>
      </c>
      <c r="AJ151" s="24">
        <v>150</v>
      </c>
      <c r="AK151" s="24" t="s">
        <v>172</v>
      </c>
      <c r="AL151" s="24" t="s">
        <v>173</v>
      </c>
      <c r="AM151" s="24"/>
    </row>
    <row r="152" s="11" customFormat="1" ht="65" customHeight="1" spans="1:39">
      <c r="A152" s="18" t="s">
        <v>139</v>
      </c>
      <c r="B152" s="17" t="s">
        <v>381</v>
      </c>
      <c r="C152" s="24">
        <v>10200110146</v>
      </c>
      <c r="D152" s="67" t="s">
        <v>1374</v>
      </c>
      <c r="E152" s="68" t="s">
        <v>1375</v>
      </c>
      <c r="F152" s="67" t="s">
        <v>149</v>
      </c>
      <c r="G152" s="67" t="s">
        <v>413</v>
      </c>
      <c r="H152" s="18">
        <v>2020</v>
      </c>
      <c r="I152" s="67" t="s">
        <v>495</v>
      </c>
      <c r="J152" s="18" t="s">
        <v>496</v>
      </c>
      <c r="K152" s="18">
        <v>18992257506</v>
      </c>
      <c r="L152" s="27">
        <v>80</v>
      </c>
      <c r="M152" s="27"/>
      <c r="N152" s="24"/>
      <c r="O152" s="27"/>
      <c r="P152" s="24"/>
      <c r="Q152" s="24"/>
      <c r="R152" s="24"/>
      <c r="S152" s="24"/>
      <c r="T152" s="24"/>
      <c r="U152" s="24"/>
      <c r="V152" s="24"/>
      <c r="W152" s="27">
        <v>80</v>
      </c>
      <c r="X152" s="24"/>
      <c r="Y152" s="24"/>
      <c r="Z152" s="24"/>
      <c r="AA152" s="24" t="s">
        <v>135</v>
      </c>
      <c r="AB152" s="24" t="s">
        <v>116</v>
      </c>
      <c r="AC152" s="24" t="s">
        <v>116</v>
      </c>
      <c r="AD152" s="24" t="s">
        <v>116</v>
      </c>
      <c r="AE152" s="24" t="s">
        <v>116</v>
      </c>
      <c r="AF152" s="24" t="s">
        <v>136</v>
      </c>
      <c r="AG152" s="18">
        <v>22</v>
      </c>
      <c r="AH152" s="27">
        <v>40</v>
      </c>
      <c r="AI152" s="18">
        <v>22</v>
      </c>
      <c r="AJ152" s="27">
        <v>40</v>
      </c>
      <c r="AK152" s="27" t="s">
        <v>502</v>
      </c>
      <c r="AL152" s="18" t="s">
        <v>147</v>
      </c>
      <c r="AM152" s="24"/>
    </row>
    <row r="153" s="11" customFormat="1" ht="65" customHeight="1" spans="1:39">
      <c r="A153" s="18" t="s">
        <v>139</v>
      </c>
      <c r="B153" s="17" t="s">
        <v>381</v>
      </c>
      <c r="C153" s="24">
        <v>10200110147</v>
      </c>
      <c r="D153" s="67" t="s">
        <v>1376</v>
      </c>
      <c r="E153" s="68" t="s">
        <v>1377</v>
      </c>
      <c r="F153" s="67" t="s">
        <v>151</v>
      </c>
      <c r="G153" s="67" t="s">
        <v>268</v>
      </c>
      <c r="H153" s="18">
        <v>2020</v>
      </c>
      <c r="I153" s="67" t="s">
        <v>495</v>
      </c>
      <c r="J153" s="18" t="s">
        <v>509</v>
      </c>
      <c r="K153" s="18">
        <v>15291206000</v>
      </c>
      <c r="L153" s="27">
        <v>150</v>
      </c>
      <c r="M153" s="27"/>
      <c r="N153" s="24"/>
      <c r="O153" s="27"/>
      <c r="P153" s="24"/>
      <c r="Q153" s="24"/>
      <c r="R153" s="24"/>
      <c r="S153" s="24"/>
      <c r="T153" s="24"/>
      <c r="U153" s="24"/>
      <c r="V153" s="24"/>
      <c r="W153" s="27">
        <v>150</v>
      </c>
      <c r="X153" s="24"/>
      <c r="Y153" s="24"/>
      <c r="Z153" s="24"/>
      <c r="AA153" s="24" t="s">
        <v>135</v>
      </c>
      <c r="AB153" s="24" t="s">
        <v>116</v>
      </c>
      <c r="AC153" s="24" t="s">
        <v>116</v>
      </c>
      <c r="AD153" s="24" t="s">
        <v>116</v>
      </c>
      <c r="AE153" s="24" t="s">
        <v>116</v>
      </c>
      <c r="AF153" s="24" t="s">
        <v>136</v>
      </c>
      <c r="AG153" s="18">
        <v>20</v>
      </c>
      <c r="AH153" s="27">
        <v>40</v>
      </c>
      <c r="AI153" s="18">
        <v>20</v>
      </c>
      <c r="AJ153" s="27">
        <v>40</v>
      </c>
      <c r="AK153" s="27" t="s">
        <v>502</v>
      </c>
      <c r="AL153" s="18" t="s">
        <v>147</v>
      </c>
      <c r="AM153" s="24"/>
    </row>
    <row r="154" s="8" customFormat="1" ht="60" customHeight="1" spans="1:39">
      <c r="A154" s="18" t="s">
        <v>139</v>
      </c>
      <c r="B154" s="17" t="s">
        <v>460</v>
      </c>
      <c r="C154" s="24">
        <v>10200110148</v>
      </c>
      <c r="D154" s="70" t="s">
        <v>1378</v>
      </c>
      <c r="E154" s="70" t="s">
        <v>1379</v>
      </c>
      <c r="F154" s="70" t="s">
        <v>143</v>
      </c>
      <c r="G154" s="70" t="s">
        <v>1380</v>
      </c>
      <c r="H154" s="24">
        <v>2020</v>
      </c>
      <c r="I154" s="24" t="s">
        <v>144</v>
      </c>
      <c r="J154" s="24" t="s">
        <v>687</v>
      </c>
      <c r="K154" s="24">
        <v>17792156832</v>
      </c>
      <c r="L154" s="70">
        <v>49</v>
      </c>
      <c r="M154" s="70">
        <v>49</v>
      </c>
      <c r="N154" s="24"/>
      <c r="O154" s="24"/>
      <c r="P154" s="70">
        <v>49</v>
      </c>
      <c r="Q154" s="24"/>
      <c r="R154" s="24"/>
      <c r="S154" s="24"/>
      <c r="T154" s="24"/>
      <c r="U154" s="24"/>
      <c r="V154" s="24"/>
      <c r="W154" s="24"/>
      <c r="X154" s="24"/>
      <c r="Y154" s="24"/>
      <c r="Z154" s="24"/>
      <c r="AA154" s="24" t="s">
        <v>135</v>
      </c>
      <c r="AB154" s="18" t="s">
        <v>116</v>
      </c>
      <c r="AC154" s="18" t="s">
        <v>116</v>
      </c>
      <c r="AD154" s="18" t="s">
        <v>116</v>
      </c>
      <c r="AE154" s="18" t="s">
        <v>116</v>
      </c>
      <c r="AF154" s="18" t="s">
        <v>136</v>
      </c>
      <c r="AG154" s="86">
        <v>1704</v>
      </c>
      <c r="AH154" s="86">
        <v>4260</v>
      </c>
      <c r="AI154" s="86">
        <v>1704</v>
      </c>
      <c r="AJ154" s="86">
        <v>4260</v>
      </c>
      <c r="AK154" s="24" t="s">
        <v>172</v>
      </c>
      <c r="AL154" s="24" t="s">
        <v>173</v>
      </c>
      <c r="AM154" s="24"/>
    </row>
    <row r="155" s="11" customFormat="1" ht="75" customHeight="1" spans="1:39">
      <c r="A155" s="24" t="s">
        <v>139</v>
      </c>
      <c r="B155" s="23" t="s">
        <v>460</v>
      </c>
      <c r="C155" s="24">
        <v>10200110149</v>
      </c>
      <c r="D155" s="24" t="s">
        <v>461</v>
      </c>
      <c r="E155" s="71" t="s">
        <v>1381</v>
      </c>
      <c r="F155" s="24" t="s">
        <v>157</v>
      </c>
      <c r="G155" s="71" t="s">
        <v>328</v>
      </c>
      <c r="H155" s="24">
        <v>2020</v>
      </c>
      <c r="I155" s="24" t="s">
        <v>463</v>
      </c>
      <c r="J155" s="24" t="s">
        <v>329</v>
      </c>
      <c r="K155" s="24">
        <v>13379128884</v>
      </c>
      <c r="L155" s="71">
        <v>40</v>
      </c>
      <c r="M155" s="71">
        <v>40</v>
      </c>
      <c r="N155" s="24"/>
      <c r="O155" s="24"/>
      <c r="P155" s="71">
        <v>40</v>
      </c>
      <c r="Q155" s="24"/>
      <c r="R155" s="24"/>
      <c r="S155" s="24"/>
      <c r="T155" s="24"/>
      <c r="U155" s="24"/>
      <c r="V155" s="24"/>
      <c r="W155" s="24"/>
      <c r="X155" s="24"/>
      <c r="Y155" s="24"/>
      <c r="Z155" s="24"/>
      <c r="AA155" s="24" t="s">
        <v>115</v>
      </c>
      <c r="AB155" s="24" t="s">
        <v>116</v>
      </c>
      <c r="AC155" s="24" t="s">
        <v>116</v>
      </c>
      <c r="AD155" s="24" t="s">
        <v>116</v>
      </c>
      <c r="AE155" s="24" t="s">
        <v>116</v>
      </c>
      <c r="AF155" s="24" t="s">
        <v>136</v>
      </c>
      <c r="AG155" s="24">
        <v>23</v>
      </c>
      <c r="AH155" s="24">
        <v>51</v>
      </c>
      <c r="AI155" s="24">
        <v>23</v>
      </c>
      <c r="AJ155" s="24">
        <v>51</v>
      </c>
      <c r="AK155" s="24" t="s">
        <v>172</v>
      </c>
      <c r="AL155" s="24" t="s">
        <v>173</v>
      </c>
      <c r="AM155" s="24"/>
    </row>
    <row r="156" s="11" customFormat="1" ht="75" customHeight="1" spans="1:39">
      <c r="A156" s="24" t="s">
        <v>139</v>
      </c>
      <c r="B156" s="23" t="s">
        <v>460</v>
      </c>
      <c r="C156" s="24">
        <v>10200110150</v>
      </c>
      <c r="D156" s="72" t="s">
        <v>461</v>
      </c>
      <c r="E156" s="72" t="s">
        <v>1382</v>
      </c>
      <c r="F156" s="24" t="s">
        <v>153</v>
      </c>
      <c r="G156" s="72" t="s">
        <v>1383</v>
      </c>
      <c r="H156" s="24">
        <v>2020</v>
      </c>
      <c r="I156" s="72" t="s">
        <v>463</v>
      </c>
      <c r="J156" s="24" t="s">
        <v>465</v>
      </c>
      <c r="K156" s="24">
        <v>15309128168</v>
      </c>
      <c r="L156" s="25">
        <v>13</v>
      </c>
      <c r="M156" s="25">
        <v>13</v>
      </c>
      <c r="N156" s="24"/>
      <c r="O156" s="24"/>
      <c r="P156" s="25">
        <v>13</v>
      </c>
      <c r="Q156" s="24"/>
      <c r="R156" s="24"/>
      <c r="S156" s="24"/>
      <c r="T156" s="24"/>
      <c r="U156" s="24"/>
      <c r="V156" s="24"/>
      <c r="W156" s="24"/>
      <c r="X156" s="24"/>
      <c r="Y156" s="24"/>
      <c r="Z156" s="24"/>
      <c r="AA156" s="24" t="s">
        <v>135</v>
      </c>
      <c r="AB156" s="24" t="s">
        <v>116</v>
      </c>
      <c r="AC156" s="24" t="s">
        <v>116</v>
      </c>
      <c r="AD156" s="24" t="s">
        <v>116</v>
      </c>
      <c r="AE156" s="24" t="s">
        <v>116</v>
      </c>
      <c r="AF156" s="24" t="s">
        <v>136</v>
      </c>
      <c r="AG156" s="72">
        <v>447</v>
      </c>
      <c r="AH156" s="24">
        <v>1312</v>
      </c>
      <c r="AI156" s="72">
        <v>447</v>
      </c>
      <c r="AJ156" s="24">
        <v>1312</v>
      </c>
      <c r="AK156" s="72" t="s">
        <v>1384</v>
      </c>
      <c r="AL156" s="24" t="s">
        <v>147</v>
      </c>
      <c r="AM156" s="24"/>
    </row>
    <row r="157" s="11" customFormat="1" ht="53" customHeight="1" spans="1:39">
      <c r="A157" s="24" t="s">
        <v>139</v>
      </c>
      <c r="B157" s="23" t="s">
        <v>460</v>
      </c>
      <c r="C157" s="24">
        <v>10200110151</v>
      </c>
      <c r="D157" s="24" t="s">
        <v>461</v>
      </c>
      <c r="E157" s="73" t="s">
        <v>1385</v>
      </c>
      <c r="F157" s="24" t="s">
        <v>153</v>
      </c>
      <c r="G157" s="27" t="s">
        <v>659</v>
      </c>
      <c r="H157" s="24">
        <v>2020</v>
      </c>
      <c r="I157" s="24" t="s">
        <v>463</v>
      </c>
      <c r="J157" s="24" t="s">
        <v>465</v>
      </c>
      <c r="K157" s="24">
        <v>15309128168</v>
      </c>
      <c r="L157" s="28">
        <v>42</v>
      </c>
      <c r="M157" s="28">
        <v>42</v>
      </c>
      <c r="N157" s="24"/>
      <c r="O157" s="24"/>
      <c r="P157" s="28">
        <v>42</v>
      </c>
      <c r="Q157" s="24"/>
      <c r="R157" s="24"/>
      <c r="S157" s="24"/>
      <c r="T157" s="24"/>
      <c r="U157" s="24"/>
      <c r="V157" s="24"/>
      <c r="W157" s="24"/>
      <c r="X157" s="24"/>
      <c r="Y157" s="24"/>
      <c r="Z157" s="24"/>
      <c r="AA157" s="24" t="s">
        <v>135</v>
      </c>
      <c r="AB157" s="24" t="s">
        <v>116</v>
      </c>
      <c r="AC157" s="24" t="s">
        <v>116</v>
      </c>
      <c r="AD157" s="24" t="s">
        <v>116</v>
      </c>
      <c r="AE157" s="24" t="s">
        <v>136</v>
      </c>
      <c r="AF157" s="24" t="s">
        <v>136</v>
      </c>
      <c r="AG157" s="24">
        <v>10</v>
      </c>
      <c r="AH157" s="24">
        <v>11</v>
      </c>
      <c r="AI157" s="24">
        <v>10</v>
      </c>
      <c r="AJ157" s="24">
        <v>11</v>
      </c>
      <c r="AK157" s="24" t="s">
        <v>1386</v>
      </c>
      <c r="AL157" s="24" t="s">
        <v>147</v>
      </c>
      <c r="AM157" s="24"/>
    </row>
    <row r="158" s="11" customFormat="1" ht="53" customHeight="1" spans="1:39">
      <c r="A158" s="24" t="s">
        <v>139</v>
      </c>
      <c r="B158" s="23" t="s">
        <v>460</v>
      </c>
      <c r="C158" s="24">
        <v>10200110152</v>
      </c>
      <c r="D158" s="24" t="s">
        <v>461</v>
      </c>
      <c r="E158" s="23" t="s">
        <v>1387</v>
      </c>
      <c r="F158" s="24" t="s">
        <v>151</v>
      </c>
      <c r="G158" s="24" t="s">
        <v>433</v>
      </c>
      <c r="H158" s="24">
        <v>2020</v>
      </c>
      <c r="I158" s="24" t="s">
        <v>463</v>
      </c>
      <c r="J158" s="24" t="s">
        <v>434</v>
      </c>
      <c r="K158" s="23" t="s">
        <v>1388</v>
      </c>
      <c r="L158" s="24">
        <v>150</v>
      </c>
      <c r="M158" s="24">
        <v>150</v>
      </c>
      <c r="N158" s="24"/>
      <c r="O158" s="24"/>
      <c r="P158" s="24">
        <v>150</v>
      </c>
      <c r="Q158" s="24"/>
      <c r="R158" s="24"/>
      <c r="S158" s="24"/>
      <c r="T158" s="24"/>
      <c r="U158" s="24"/>
      <c r="V158" s="24"/>
      <c r="W158" s="24"/>
      <c r="X158" s="24"/>
      <c r="Y158" s="24"/>
      <c r="Z158" s="24"/>
      <c r="AA158" s="24" t="s">
        <v>135</v>
      </c>
      <c r="AB158" s="24" t="s">
        <v>116</v>
      </c>
      <c r="AC158" s="24" t="s">
        <v>116</v>
      </c>
      <c r="AD158" s="24" t="s">
        <v>116</v>
      </c>
      <c r="AE158" s="24" t="s">
        <v>116</v>
      </c>
      <c r="AF158" s="24" t="s">
        <v>136</v>
      </c>
      <c r="AG158" s="24">
        <v>56</v>
      </c>
      <c r="AH158" s="24">
        <v>118</v>
      </c>
      <c r="AI158" s="24">
        <v>56</v>
      </c>
      <c r="AJ158" s="24">
        <v>118</v>
      </c>
      <c r="AK158" s="24" t="s">
        <v>172</v>
      </c>
      <c r="AL158" s="24" t="s">
        <v>168</v>
      </c>
      <c r="AM158" s="24"/>
    </row>
    <row r="159" s="11" customFormat="1" ht="53" customHeight="1" spans="1:39">
      <c r="A159" s="18" t="s">
        <v>139</v>
      </c>
      <c r="B159" s="17" t="s">
        <v>460</v>
      </c>
      <c r="C159" s="24">
        <v>10200110153</v>
      </c>
      <c r="D159" s="18" t="s">
        <v>461</v>
      </c>
      <c r="E159" s="72" t="s">
        <v>1389</v>
      </c>
      <c r="F159" s="24" t="s">
        <v>151</v>
      </c>
      <c r="G159" s="72" t="s">
        <v>633</v>
      </c>
      <c r="H159" s="18">
        <v>2020</v>
      </c>
      <c r="I159" s="18" t="s">
        <v>463</v>
      </c>
      <c r="J159" s="18" t="s">
        <v>1236</v>
      </c>
      <c r="K159" s="17" t="s">
        <v>1390</v>
      </c>
      <c r="L159" s="83">
        <v>120</v>
      </c>
      <c r="M159" s="83">
        <v>120</v>
      </c>
      <c r="N159" s="24"/>
      <c r="O159" s="24"/>
      <c r="P159" s="83">
        <v>120</v>
      </c>
      <c r="Q159" s="24"/>
      <c r="R159" s="24"/>
      <c r="S159" s="24"/>
      <c r="T159" s="24"/>
      <c r="U159" s="24"/>
      <c r="V159" s="24"/>
      <c r="W159" s="24"/>
      <c r="X159" s="24"/>
      <c r="Y159" s="24"/>
      <c r="Z159" s="24"/>
      <c r="AA159" s="18" t="s">
        <v>135</v>
      </c>
      <c r="AB159" s="18" t="s">
        <v>116</v>
      </c>
      <c r="AC159" s="18" t="s">
        <v>116</v>
      </c>
      <c r="AD159" s="18" t="s">
        <v>116</v>
      </c>
      <c r="AE159" s="18" t="s">
        <v>116</v>
      </c>
      <c r="AF159" s="18" t="s">
        <v>136</v>
      </c>
      <c r="AG159" s="72">
        <v>80</v>
      </c>
      <c r="AH159" s="18">
        <v>154</v>
      </c>
      <c r="AI159" s="72">
        <v>80</v>
      </c>
      <c r="AJ159" s="18">
        <v>154</v>
      </c>
      <c r="AK159" s="18" t="s">
        <v>172</v>
      </c>
      <c r="AL159" s="18" t="s">
        <v>168</v>
      </c>
      <c r="AM159" s="24"/>
    </row>
    <row r="160" s="11" customFormat="1" ht="53" customHeight="1" spans="1:39">
      <c r="A160" s="18" t="s">
        <v>139</v>
      </c>
      <c r="B160" s="17" t="s">
        <v>460</v>
      </c>
      <c r="C160" s="24">
        <v>10200110154</v>
      </c>
      <c r="D160" s="74" t="s">
        <v>461</v>
      </c>
      <c r="E160" s="75" t="s">
        <v>1391</v>
      </c>
      <c r="F160" s="76" t="s">
        <v>149</v>
      </c>
      <c r="G160" s="76" t="s">
        <v>296</v>
      </c>
      <c r="H160" s="76">
        <v>2019</v>
      </c>
      <c r="I160" s="76" t="s">
        <v>463</v>
      </c>
      <c r="J160" s="76" t="s">
        <v>1392</v>
      </c>
      <c r="K160" s="76">
        <v>13532602999</v>
      </c>
      <c r="L160" s="76">
        <v>150</v>
      </c>
      <c r="M160" s="76">
        <v>150</v>
      </c>
      <c r="N160" s="76"/>
      <c r="O160" s="76"/>
      <c r="P160" s="76">
        <v>150</v>
      </c>
      <c r="Q160" s="76"/>
      <c r="R160" s="76"/>
      <c r="S160" s="76"/>
      <c r="T160" s="76"/>
      <c r="U160" s="76"/>
      <c r="V160" s="76"/>
      <c r="W160" s="76"/>
      <c r="X160" s="76"/>
      <c r="Y160" s="76"/>
      <c r="AA160" s="76" t="s">
        <v>135</v>
      </c>
      <c r="AB160" s="76" t="s">
        <v>116</v>
      </c>
      <c r="AC160" s="76" t="s">
        <v>116</v>
      </c>
      <c r="AD160" s="76" t="s">
        <v>116</v>
      </c>
      <c r="AE160" s="76" t="s">
        <v>116</v>
      </c>
      <c r="AF160" s="76" t="s">
        <v>136</v>
      </c>
      <c r="AG160" s="76">
        <v>89</v>
      </c>
      <c r="AH160" s="76">
        <v>195</v>
      </c>
      <c r="AI160" s="72">
        <v>89</v>
      </c>
      <c r="AJ160" s="76">
        <v>195</v>
      </c>
      <c r="AK160" s="18" t="s">
        <v>172</v>
      </c>
      <c r="AL160" s="18" t="s">
        <v>168</v>
      </c>
      <c r="AM160" s="24"/>
    </row>
    <row r="161" s="11" customFormat="1" ht="53" customHeight="1" spans="1:39">
      <c r="A161" s="18" t="s">
        <v>139</v>
      </c>
      <c r="B161" s="17" t="s">
        <v>460</v>
      </c>
      <c r="C161" s="24">
        <v>10200110155</v>
      </c>
      <c r="D161" s="76" t="s">
        <v>461</v>
      </c>
      <c r="E161" s="75" t="s">
        <v>1393</v>
      </c>
      <c r="F161" s="76" t="s">
        <v>149</v>
      </c>
      <c r="G161" s="76" t="s">
        <v>486</v>
      </c>
      <c r="H161" s="76">
        <v>2019</v>
      </c>
      <c r="I161" s="76" t="s">
        <v>463</v>
      </c>
      <c r="J161" s="76" t="s">
        <v>1394</v>
      </c>
      <c r="K161" s="76">
        <v>15353382398</v>
      </c>
      <c r="L161" s="76">
        <v>25</v>
      </c>
      <c r="M161" s="76">
        <v>25</v>
      </c>
      <c r="N161" s="76"/>
      <c r="O161" s="76"/>
      <c r="P161" s="76">
        <v>25</v>
      </c>
      <c r="Q161" s="76"/>
      <c r="R161" s="76"/>
      <c r="S161" s="76"/>
      <c r="T161" s="76"/>
      <c r="U161" s="76"/>
      <c r="V161" s="76"/>
      <c r="W161" s="76"/>
      <c r="X161" s="76"/>
      <c r="Y161" s="76"/>
      <c r="AA161" s="76" t="s">
        <v>135</v>
      </c>
      <c r="AB161" s="76" t="s">
        <v>116</v>
      </c>
      <c r="AC161" s="76" t="s">
        <v>116</v>
      </c>
      <c r="AD161" s="76" t="s">
        <v>116</v>
      </c>
      <c r="AE161" s="76" t="s">
        <v>116</v>
      </c>
      <c r="AF161" s="76" t="s">
        <v>136</v>
      </c>
      <c r="AG161" s="76">
        <v>43</v>
      </c>
      <c r="AH161" s="76">
        <v>97</v>
      </c>
      <c r="AI161" s="76">
        <v>185</v>
      </c>
      <c r="AJ161" s="11">
        <v>550</v>
      </c>
      <c r="AK161" s="76" t="s">
        <v>172</v>
      </c>
      <c r="AL161" s="76" t="s">
        <v>173</v>
      </c>
      <c r="AM161" s="74" t="s">
        <v>133</v>
      </c>
    </row>
    <row r="162" s="11" customFormat="1" ht="61" customHeight="1" spans="1:39">
      <c r="A162" s="18" t="s">
        <v>139</v>
      </c>
      <c r="B162" s="17" t="s">
        <v>460</v>
      </c>
      <c r="C162" s="24">
        <v>10200110156</v>
      </c>
      <c r="D162" s="24" t="s">
        <v>461</v>
      </c>
      <c r="E162" s="26" t="s">
        <v>1395</v>
      </c>
      <c r="F162" s="33" t="s">
        <v>149</v>
      </c>
      <c r="G162" s="24" t="s">
        <v>412</v>
      </c>
      <c r="H162" s="24">
        <v>2020</v>
      </c>
      <c r="I162" s="24" t="s">
        <v>463</v>
      </c>
      <c r="J162" s="18" t="s">
        <v>1396</v>
      </c>
      <c r="K162" s="18">
        <v>18791263338</v>
      </c>
      <c r="L162" s="24">
        <v>100</v>
      </c>
      <c r="M162" s="24">
        <v>100</v>
      </c>
      <c r="N162" s="24"/>
      <c r="O162" s="24"/>
      <c r="P162" s="24">
        <v>100</v>
      </c>
      <c r="Q162" s="24"/>
      <c r="R162" s="24"/>
      <c r="S162" s="24"/>
      <c r="T162" s="24"/>
      <c r="U162" s="24"/>
      <c r="V162" s="24"/>
      <c r="W162" s="24"/>
      <c r="X162" s="24"/>
      <c r="Y162" s="24"/>
      <c r="Z162" s="24"/>
      <c r="AA162" s="18" t="s">
        <v>135</v>
      </c>
      <c r="AB162" s="18" t="s">
        <v>116</v>
      </c>
      <c r="AC162" s="18" t="s">
        <v>116</v>
      </c>
      <c r="AD162" s="18" t="s">
        <v>116</v>
      </c>
      <c r="AE162" s="18" t="s">
        <v>116</v>
      </c>
      <c r="AF162" s="18" t="s">
        <v>136</v>
      </c>
      <c r="AG162" s="18">
        <v>59</v>
      </c>
      <c r="AH162" s="18">
        <v>127</v>
      </c>
      <c r="AI162" s="18">
        <v>59</v>
      </c>
      <c r="AJ162" s="18">
        <v>127</v>
      </c>
      <c r="AK162" s="24" t="s">
        <v>172</v>
      </c>
      <c r="AL162" s="24" t="s">
        <v>147</v>
      </c>
      <c r="AM162" s="24"/>
    </row>
    <row r="163" s="11" customFormat="1" ht="61" customHeight="1" spans="1:39">
      <c r="A163" s="18" t="s">
        <v>139</v>
      </c>
      <c r="B163" s="17" t="s">
        <v>460</v>
      </c>
      <c r="C163" s="24">
        <v>10200110157</v>
      </c>
      <c r="D163" s="24" t="s">
        <v>461</v>
      </c>
      <c r="E163" s="34" t="s">
        <v>1397</v>
      </c>
      <c r="F163" s="33" t="s">
        <v>149</v>
      </c>
      <c r="G163" s="24" t="s">
        <v>440</v>
      </c>
      <c r="H163" s="24">
        <v>2020</v>
      </c>
      <c r="I163" s="24" t="s">
        <v>463</v>
      </c>
      <c r="J163" s="18" t="s">
        <v>1398</v>
      </c>
      <c r="K163" s="18">
        <v>15091743863</v>
      </c>
      <c r="L163" s="45">
        <v>300</v>
      </c>
      <c r="M163" s="45">
        <v>300</v>
      </c>
      <c r="N163" s="24"/>
      <c r="O163" s="24"/>
      <c r="P163" s="45">
        <v>300</v>
      </c>
      <c r="Q163" s="24"/>
      <c r="R163" s="24"/>
      <c r="S163" s="24"/>
      <c r="T163" s="24"/>
      <c r="U163" s="24"/>
      <c r="V163" s="24"/>
      <c r="W163" s="24"/>
      <c r="X163" s="24"/>
      <c r="Y163" s="24"/>
      <c r="Z163" s="24"/>
      <c r="AA163" s="18" t="s">
        <v>135</v>
      </c>
      <c r="AB163" s="18" t="s">
        <v>116</v>
      </c>
      <c r="AC163" s="18" t="s">
        <v>116</v>
      </c>
      <c r="AD163" s="18" t="s">
        <v>116</v>
      </c>
      <c r="AE163" s="18" t="s">
        <v>116</v>
      </c>
      <c r="AF163" s="18" t="s">
        <v>136</v>
      </c>
      <c r="AG163" s="45">
        <v>41</v>
      </c>
      <c r="AH163" s="45">
        <v>81</v>
      </c>
      <c r="AI163" s="45">
        <v>41</v>
      </c>
      <c r="AJ163" s="45">
        <v>81</v>
      </c>
      <c r="AK163" s="24" t="s">
        <v>172</v>
      </c>
      <c r="AL163" s="24" t="s">
        <v>147</v>
      </c>
      <c r="AM163" s="24"/>
    </row>
    <row r="164" s="11" customFormat="1" ht="61" customHeight="1" spans="1:39">
      <c r="A164" s="18" t="s">
        <v>139</v>
      </c>
      <c r="B164" s="17" t="s">
        <v>460</v>
      </c>
      <c r="C164" s="24">
        <v>10200110158</v>
      </c>
      <c r="D164" s="24" t="s">
        <v>1399</v>
      </c>
      <c r="E164" s="24" t="s">
        <v>1400</v>
      </c>
      <c r="F164" s="33" t="s">
        <v>143</v>
      </c>
      <c r="G164" s="24" t="s">
        <v>1401</v>
      </c>
      <c r="H164" s="24">
        <v>2020</v>
      </c>
      <c r="I164" s="24" t="s">
        <v>463</v>
      </c>
      <c r="J164" s="24" t="s">
        <v>835</v>
      </c>
      <c r="K164" s="24">
        <v>13379423859</v>
      </c>
      <c r="L164" s="24">
        <v>100</v>
      </c>
      <c r="M164" s="24">
        <v>100</v>
      </c>
      <c r="N164" s="24"/>
      <c r="O164" s="24"/>
      <c r="P164" s="24">
        <v>100</v>
      </c>
      <c r="Q164" s="24"/>
      <c r="R164" s="24"/>
      <c r="S164" s="24"/>
      <c r="T164" s="24"/>
      <c r="U164" s="24"/>
      <c r="V164" s="24"/>
      <c r="W164" s="24"/>
      <c r="X164" s="24"/>
      <c r="Y164" s="24"/>
      <c r="Z164" s="24"/>
      <c r="AA164" s="24" t="s">
        <v>135</v>
      </c>
      <c r="AB164" s="24" t="s">
        <v>116</v>
      </c>
      <c r="AC164" s="24" t="s">
        <v>116</v>
      </c>
      <c r="AD164" s="24" t="s">
        <v>116</v>
      </c>
      <c r="AE164" s="24" t="s">
        <v>116</v>
      </c>
      <c r="AF164" s="24" t="s">
        <v>136</v>
      </c>
      <c r="AG164" s="24">
        <v>114</v>
      </c>
      <c r="AH164" s="24">
        <v>250</v>
      </c>
      <c r="AI164" s="24">
        <v>114</v>
      </c>
      <c r="AJ164" s="24">
        <v>250</v>
      </c>
      <c r="AK164" s="24" t="s">
        <v>172</v>
      </c>
      <c r="AL164" s="24" t="s">
        <v>147</v>
      </c>
      <c r="AM164" s="24"/>
    </row>
    <row r="165" s="11" customFormat="1" ht="61" customHeight="1" spans="1:39">
      <c r="A165" s="18" t="s">
        <v>139</v>
      </c>
      <c r="B165" s="17" t="s">
        <v>460</v>
      </c>
      <c r="C165" s="24">
        <v>10200110159</v>
      </c>
      <c r="D165" s="24" t="s">
        <v>1402</v>
      </c>
      <c r="E165" s="18" t="s">
        <v>1403</v>
      </c>
      <c r="F165" s="33" t="s">
        <v>143</v>
      </c>
      <c r="G165" s="18" t="s">
        <v>1404</v>
      </c>
      <c r="H165" s="18">
        <v>2020</v>
      </c>
      <c r="I165" s="24" t="s">
        <v>463</v>
      </c>
      <c r="J165" s="84" t="s">
        <v>448</v>
      </c>
      <c r="K165" s="84">
        <v>13488387888</v>
      </c>
      <c r="L165" s="18">
        <v>280</v>
      </c>
      <c r="M165" s="18">
        <v>280</v>
      </c>
      <c r="N165" s="24"/>
      <c r="O165" s="24"/>
      <c r="P165" s="18">
        <v>280</v>
      </c>
      <c r="Q165" s="24"/>
      <c r="R165" s="24"/>
      <c r="S165" s="24"/>
      <c r="T165" s="24"/>
      <c r="U165" s="24"/>
      <c r="V165" s="24"/>
      <c r="W165" s="24"/>
      <c r="X165" s="24"/>
      <c r="Y165" s="24"/>
      <c r="Z165" s="24"/>
      <c r="AA165" s="18" t="s">
        <v>135</v>
      </c>
      <c r="AB165" s="18" t="s">
        <v>116</v>
      </c>
      <c r="AC165" s="18" t="s">
        <v>136</v>
      </c>
      <c r="AD165" s="18" t="s">
        <v>116</v>
      </c>
      <c r="AE165" s="18" t="s">
        <v>116</v>
      </c>
      <c r="AF165" s="18" t="s">
        <v>136</v>
      </c>
      <c r="AG165" s="84">
        <v>55</v>
      </c>
      <c r="AH165" s="84">
        <v>106</v>
      </c>
      <c r="AI165" s="84">
        <v>55</v>
      </c>
      <c r="AJ165" s="84">
        <v>106</v>
      </c>
      <c r="AK165" s="24" t="s">
        <v>172</v>
      </c>
      <c r="AL165" s="24" t="s">
        <v>147</v>
      </c>
      <c r="AM165" s="24"/>
    </row>
    <row r="166" s="11" customFormat="1" ht="61" customHeight="1" spans="1:39">
      <c r="A166" s="18" t="s">
        <v>139</v>
      </c>
      <c r="B166" s="17" t="s">
        <v>460</v>
      </c>
      <c r="C166" s="24">
        <v>10200110160</v>
      </c>
      <c r="D166" s="24" t="s">
        <v>1405</v>
      </c>
      <c r="E166" s="24" t="s">
        <v>1406</v>
      </c>
      <c r="F166" s="33" t="s">
        <v>143</v>
      </c>
      <c r="G166" s="24" t="s">
        <v>1043</v>
      </c>
      <c r="H166" s="18">
        <v>2020</v>
      </c>
      <c r="I166" s="24" t="s">
        <v>463</v>
      </c>
      <c r="J166" s="25" t="s">
        <v>1407</v>
      </c>
      <c r="K166" s="25">
        <v>15691271888</v>
      </c>
      <c r="L166" s="85">
        <v>110</v>
      </c>
      <c r="M166" s="85">
        <v>110</v>
      </c>
      <c r="N166" s="24"/>
      <c r="O166" s="24"/>
      <c r="P166" s="85">
        <v>110</v>
      </c>
      <c r="Q166" s="24"/>
      <c r="R166" s="24"/>
      <c r="S166" s="24"/>
      <c r="T166" s="24"/>
      <c r="U166" s="24"/>
      <c r="V166" s="24"/>
      <c r="W166" s="24"/>
      <c r="X166" s="24"/>
      <c r="Y166" s="24"/>
      <c r="Z166" s="24"/>
      <c r="AA166" s="18" t="s">
        <v>135</v>
      </c>
      <c r="AB166" s="18" t="s">
        <v>116</v>
      </c>
      <c r="AC166" s="18" t="s">
        <v>136</v>
      </c>
      <c r="AD166" s="18" t="s">
        <v>116</v>
      </c>
      <c r="AE166" s="18" t="s">
        <v>116</v>
      </c>
      <c r="AF166" s="18" t="s">
        <v>136</v>
      </c>
      <c r="AG166" s="18">
        <v>51</v>
      </c>
      <c r="AH166" s="18">
        <v>93</v>
      </c>
      <c r="AI166" s="18">
        <v>51</v>
      </c>
      <c r="AJ166" s="18">
        <v>93</v>
      </c>
      <c r="AK166" s="24" t="s">
        <v>172</v>
      </c>
      <c r="AL166" s="24" t="s">
        <v>147</v>
      </c>
      <c r="AM166" s="24"/>
    </row>
    <row r="167" s="11" customFormat="1" ht="61" customHeight="1" spans="1:39">
      <c r="A167" s="18" t="s">
        <v>139</v>
      </c>
      <c r="B167" s="17" t="s">
        <v>460</v>
      </c>
      <c r="C167" s="24">
        <v>10200110161</v>
      </c>
      <c r="D167" s="77" t="s">
        <v>461</v>
      </c>
      <c r="E167" s="18" t="s">
        <v>1408</v>
      </c>
      <c r="F167" s="77" t="s">
        <v>155</v>
      </c>
      <c r="G167" s="18" t="s">
        <v>1409</v>
      </c>
      <c r="H167" s="24">
        <v>2020</v>
      </c>
      <c r="I167" s="77" t="s">
        <v>463</v>
      </c>
      <c r="J167" s="86" t="s">
        <v>1410</v>
      </c>
      <c r="K167" s="24" t="s">
        <v>1411</v>
      </c>
      <c r="L167" s="18">
        <v>500</v>
      </c>
      <c r="M167" s="18">
        <v>500</v>
      </c>
      <c r="N167" s="24"/>
      <c r="O167" s="24"/>
      <c r="P167" s="18">
        <v>500</v>
      </c>
      <c r="Q167" s="24"/>
      <c r="R167" s="24"/>
      <c r="S167" s="24"/>
      <c r="T167" s="24"/>
      <c r="U167" s="24"/>
      <c r="V167" s="24"/>
      <c r="W167" s="24"/>
      <c r="X167" s="24"/>
      <c r="Y167" s="24"/>
      <c r="Z167" s="24"/>
      <c r="AA167" s="18" t="s">
        <v>135</v>
      </c>
      <c r="AB167" s="18" t="s">
        <v>116</v>
      </c>
      <c r="AC167" s="18" t="s">
        <v>116</v>
      </c>
      <c r="AD167" s="18" t="s">
        <v>116</v>
      </c>
      <c r="AE167" s="18" t="s">
        <v>116</v>
      </c>
      <c r="AF167" s="18" t="s">
        <v>136</v>
      </c>
      <c r="AG167" s="18">
        <v>147</v>
      </c>
      <c r="AH167" s="18">
        <v>323</v>
      </c>
      <c r="AI167" s="18">
        <v>147</v>
      </c>
      <c r="AJ167" s="18">
        <v>323</v>
      </c>
      <c r="AK167" s="18" t="s">
        <v>172</v>
      </c>
      <c r="AL167" s="18" t="s">
        <v>147</v>
      </c>
      <c r="AM167" s="24"/>
    </row>
    <row r="168" s="11" customFormat="1" ht="61" customHeight="1" spans="1:39">
      <c r="A168" s="18" t="s">
        <v>139</v>
      </c>
      <c r="B168" s="17" t="s">
        <v>460</v>
      </c>
      <c r="C168" s="24">
        <v>10200110162</v>
      </c>
      <c r="D168" s="18" t="s">
        <v>461</v>
      </c>
      <c r="E168" s="18" t="s">
        <v>1412</v>
      </c>
      <c r="F168" s="18" t="s">
        <v>155</v>
      </c>
      <c r="G168" s="18" t="s">
        <v>1413</v>
      </c>
      <c r="H168" s="24">
        <v>2020</v>
      </c>
      <c r="I168" s="24" t="s">
        <v>463</v>
      </c>
      <c r="J168" s="24" t="s">
        <v>459</v>
      </c>
      <c r="K168" s="24">
        <v>15389593888</v>
      </c>
      <c r="L168" s="18">
        <v>40</v>
      </c>
      <c r="M168" s="18">
        <v>40</v>
      </c>
      <c r="N168" s="24"/>
      <c r="O168" s="24"/>
      <c r="P168" s="18">
        <v>40</v>
      </c>
      <c r="Q168" s="24"/>
      <c r="R168" s="24"/>
      <c r="S168" s="24"/>
      <c r="T168" s="24"/>
      <c r="U168" s="24"/>
      <c r="V168" s="24"/>
      <c r="W168" s="24"/>
      <c r="X168" s="24"/>
      <c r="Y168" s="24"/>
      <c r="Z168" s="24"/>
      <c r="AA168" s="18" t="s">
        <v>135</v>
      </c>
      <c r="AB168" s="18" t="s">
        <v>116</v>
      </c>
      <c r="AC168" s="18" t="s">
        <v>116</v>
      </c>
      <c r="AD168" s="18" t="s">
        <v>116</v>
      </c>
      <c r="AE168" s="18" t="s">
        <v>116</v>
      </c>
      <c r="AF168" s="18" t="s">
        <v>136</v>
      </c>
      <c r="AG168" s="18">
        <v>44</v>
      </c>
      <c r="AH168" s="18">
        <v>118</v>
      </c>
      <c r="AI168" s="18">
        <v>44</v>
      </c>
      <c r="AJ168" s="18">
        <v>118</v>
      </c>
      <c r="AK168" s="18" t="s">
        <v>172</v>
      </c>
      <c r="AL168" s="18" t="s">
        <v>147</v>
      </c>
      <c r="AM168" s="24"/>
    </row>
    <row r="169" s="11" customFormat="1" ht="61" customHeight="1" spans="1:39">
      <c r="A169" s="18" t="s">
        <v>139</v>
      </c>
      <c r="B169" s="17" t="s">
        <v>460</v>
      </c>
      <c r="C169" s="24">
        <v>10200110163</v>
      </c>
      <c r="D169" s="67" t="s">
        <v>1414</v>
      </c>
      <c r="E169" s="68" t="s">
        <v>1415</v>
      </c>
      <c r="F169" s="67" t="s">
        <v>151</v>
      </c>
      <c r="G169" s="67" t="s">
        <v>479</v>
      </c>
      <c r="H169" s="18">
        <v>2020</v>
      </c>
      <c r="I169" s="67" t="s">
        <v>495</v>
      </c>
      <c r="J169" s="24" t="s">
        <v>509</v>
      </c>
      <c r="K169" s="24">
        <v>15291206000</v>
      </c>
      <c r="L169" s="27">
        <v>50</v>
      </c>
      <c r="M169" s="27"/>
      <c r="N169" s="24"/>
      <c r="O169" s="24"/>
      <c r="P169" s="27"/>
      <c r="Q169" s="24"/>
      <c r="R169" s="24"/>
      <c r="S169" s="24"/>
      <c r="T169" s="24"/>
      <c r="U169" s="24"/>
      <c r="V169" s="24"/>
      <c r="W169" s="27">
        <v>50</v>
      </c>
      <c r="X169" s="24"/>
      <c r="Y169" s="24"/>
      <c r="Z169" s="24"/>
      <c r="AA169" s="18" t="s">
        <v>135</v>
      </c>
      <c r="AB169" s="18" t="s">
        <v>116</v>
      </c>
      <c r="AC169" s="18" t="s">
        <v>116</v>
      </c>
      <c r="AD169" s="18" t="s">
        <v>116</v>
      </c>
      <c r="AE169" s="18" t="s">
        <v>116</v>
      </c>
      <c r="AF169" s="18" t="s">
        <v>136</v>
      </c>
      <c r="AG169" s="18">
        <v>13</v>
      </c>
      <c r="AH169" s="27">
        <v>30</v>
      </c>
      <c r="AI169" s="27">
        <v>13</v>
      </c>
      <c r="AJ169" s="27">
        <v>30</v>
      </c>
      <c r="AK169" s="27" t="s">
        <v>502</v>
      </c>
      <c r="AL169" s="18" t="s">
        <v>147</v>
      </c>
      <c r="AM169" s="24"/>
    </row>
    <row r="170" s="11" customFormat="1" ht="61" customHeight="1" spans="1:39">
      <c r="A170" s="18" t="s">
        <v>139</v>
      </c>
      <c r="B170" s="17" t="s">
        <v>460</v>
      </c>
      <c r="C170" s="24">
        <v>10200110164</v>
      </c>
      <c r="D170" s="67" t="s">
        <v>1416</v>
      </c>
      <c r="E170" s="78" t="s">
        <v>1417</v>
      </c>
      <c r="F170" s="67" t="s">
        <v>143</v>
      </c>
      <c r="G170" s="67" t="s">
        <v>491</v>
      </c>
      <c r="H170" s="18">
        <v>2020</v>
      </c>
      <c r="I170" s="24" t="s">
        <v>463</v>
      </c>
      <c r="J170" s="35" t="s">
        <v>492</v>
      </c>
      <c r="K170" s="35">
        <v>13772918507</v>
      </c>
      <c r="L170" s="27">
        <v>100</v>
      </c>
      <c r="M170" s="27"/>
      <c r="N170" s="24"/>
      <c r="O170" s="24"/>
      <c r="P170" s="27"/>
      <c r="Q170" s="24"/>
      <c r="R170" s="24">
        <v>100</v>
      </c>
      <c r="S170" s="24"/>
      <c r="T170" s="24"/>
      <c r="U170" s="24"/>
      <c r="V170" s="24"/>
      <c r="W170" s="27"/>
      <c r="X170" s="24"/>
      <c r="Y170" s="24"/>
      <c r="Z170" s="24"/>
      <c r="AA170" s="18" t="s">
        <v>135</v>
      </c>
      <c r="AB170" s="18" t="s">
        <v>116</v>
      </c>
      <c r="AC170" s="18" t="s">
        <v>116</v>
      </c>
      <c r="AD170" s="18" t="s">
        <v>116</v>
      </c>
      <c r="AE170" s="18" t="s">
        <v>116</v>
      </c>
      <c r="AF170" s="18" t="s">
        <v>136</v>
      </c>
      <c r="AG170" s="35">
        <v>43</v>
      </c>
      <c r="AH170" s="35">
        <v>82</v>
      </c>
      <c r="AI170" s="18">
        <v>170</v>
      </c>
      <c r="AJ170" s="35">
        <v>580</v>
      </c>
      <c r="AK170" s="35" t="s">
        <v>172</v>
      </c>
      <c r="AL170" s="35" t="s">
        <v>147</v>
      </c>
      <c r="AM170" s="24"/>
    </row>
    <row r="171" s="5" customFormat="1" ht="61" customHeight="1" spans="1:39">
      <c r="A171" s="18" t="s">
        <v>139</v>
      </c>
      <c r="B171" s="17" t="s">
        <v>523</v>
      </c>
      <c r="C171" s="24">
        <v>10200120001</v>
      </c>
      <c r="D171" s="18" t="s">
        <v>1418</v>
      </c>
      <c r="E171" s="18" t="s">
        <v>1418</v>
      </c>
      <c r="F171" s="18" t="s">
        <v>157</v>
      </c>
      <c r="G171" s="18" t="s">
        <v>322</v>
      </c>
      <c r="H171" s="18">
        <v>2020</v>
      </c>
      <c r="I171" s="18" t="s">
        <v>1419</v>
      </c>
      <c r="J171" s="24" t="s">
        <v>526</v>
      </c>
      <c r="K171" s="24">
        <v>18091267907</v>
      </c>
      <c r="L171" s="24">
        <v>1500</v>
      </c>
      <c r="M171" s="24"/>
      <c r="N171" s="24"/>
      <c r="O171" s="24"/>
      <c r="P171" s="24"/>
      <c r="Q171" s="24"/>
      <c r="R171" s="24"/>
      <c r="S171" s="24">
        <v>1500</v>
      </c>
      <c r="T171" s="24"/>
      <c r="U171" s="24"/>
      <c r="V171" s="24"/>
      <c r="W171" s="24"/>
      <c r="X171" s="24"/>
      <c r="Y171" s="24"/>
      <c r="Z171" s="24"/>
      <c r="AA171" s="24" t="s">
        <v>135</v>
      </c>
      <c r="AB171" s="24" t="s">
        <v>116</v>
      </c>
      <c r="AC171" s="24" t="s">
        <v>116</v>
      </c>
      <c r="AD171" s="24" t="s">
        <v>116</v>
      </c>
      <c r="AE171" s="24" t="s">
        <v>116</v>
      </c>
      <c r="AF171" s="24" t="s">
        <v>136</v>
      </c>
      <c r="AG171" s="24">
        <v>79</v>
      </c>
      <c r="AH171" s="24">
        <v>154</v>
      </c>
      <c r="AI171" s="24">
        <v>79</v>
      </c>
      <c r="AJ171" s="24">
        <v>154</v>
      </c>
      <c r="AK171" s="24" t="s">
        <v>146</v>
      </c>
      <c r="AL171" s="24" t="s">
        <v>147</v>
      </c>
      <c r="AM171" s="24"/>
    </row>
    <row r="172" s="12" customFormat="1" ht="61" customHeight="1" spans="1:39">
      <c r="A172" s="18" t="s">
        <v>139</v>
      </c>
      <c r="B172" s="17" t="s">
        <v>541</v>
      </c>
      <c r="C172" s="24">
        <v>10200150001</v>
      </c>
      <c r="D172" s="73" t="s">
        <v>1420</v>
      </c>
      <c r="E172" s="24" t="s">
        <v>1421</v>
      </c>
      <c r="F172" s="18" t="s">
        <v>153</v>
      </c>
      <c r="G172" s="73" t="s">
        <v>659</v>
      </c>
      <c r="H172" s="24" t="s">
        <v>1258</v>
      </c>
      <c r="I172" s="73" t="s">
        <v>144</v>
      </c>
      <c r="J172" s="24" t="s">
        <v>1357</v>
      </c>
      <c r="K172" s="18">
        <v>13892225623</v>
      </c>
      <c r="L172" s="84">
        <v>2.7</v>
      </c>
      <c r="M172" s="84">
        <v>2.7</v>
      </c>
      <c r="N172" s="84">
        <v>2.7</v>
      </c>
      <c r="O172" s="18"/>
      <c r="P172" s="18"/>
      <c r="Q172" s="18"/>
      <c r="R172" s="18"/>
      <c r="S172" s="18"/>
      <c r="T172" s="18"/>
      <c r="U172" s="18"/>
      <c r="V172" s="18"/>
      <c r="W172" s="18"/>
      <c r="X172" s="18"/>
      <c r="Y172" s="18"/>
      <c r="Z172" s="18"/>
      <c r="AA172" s="18" t="s">
        <v>135</v>
      </c>
      <c r="AB172" s="18" t="s">
        <v>116</v>
      </c>
      <c r="AC172" s="18" t="s">
        <v>116</v>
      </c>
      <c r="AD172" s="18" t="s">
        <v>116</v>
      </c>
      <c r="AE172" s="18" t="s">
        <v>116</v>
      </c>
      <c r="AF172" s="18" t="s">
        <v>136</v>
      </c>
      <c r="AG172" s="24">
        <v>27</v>
      </c>
      <c r="AH172" s="18">
        <v>75</v>
      </c>
      <c r="AI172" s="24">
        <v>27</v>
      </c>
      <c r="AJ172" s="18">
        <v>75</v>
      </c>
      <c r="AK172" s="24" t="s">
        <v>172</v>
      </c>
      <c r="AL172" s="24" t="s">
        <v>173</v>
      </c>
      <c r="AM172" s="18" t="s">
        <v>133</v>
      </c>
    </row>
    <row r="173" s="12" customFormat="1" ht="61" customHeight="1" spans="1:39">
      <c r="A173" s="18" t="s">
        <v>139</v>
      </c>
      <c r="B173" s="17" t="s">
        <v>541</v>
      </c>
      <c r="C173" s="24">
        <v>10200150002</v>
      </c>
      <c r="D173" s="73" t="s">
        <v>1420</v>
      </c>
      <c r="E173" s="24" t="s">
        <v>1422</v>
      </c>
      <c r="F173" s="18" t="s">
        <v>153</v>
      </c>
      <c r="G173" s="73" t="s">
        <v>351</v>
      </c>
      <c r="H173" s="24" t="s">
        <v>1258</v>
      </c>
      <c r="I173" s="73" t="s">
        <v>144</v>
      </c>
      <c r="J173" s="27" t="s">
        <v>421</v>
      </c>
      <c r="K173" s="27">
        <v>13991094438</v>
      </c>
      <c r="L173" s="84">
        <v>2</v>
      </c>
      <c r="M173" s="84">
        <v>2</v>
      </c>
      <c r="N173" s="84">
        <v>2</v>
      </c>
      <c r="O173" s="18"/>
      <c r="P173" s="18"/>
      <c r="Q173" s="18"/>
      <c r="R173" s="18"/>
      <c r="S173" s="18"/>
      <c r="T173" s="18"/>
      <c r="U173" s="18"/>
      <c r="V173" s="18"/>
      <c r="W173" s="18"/>
      <c r="X173" s="18"/>
      <c r="Y173" s="18"/>
      <c r="Z173" s="18"/>
      <c r="AA173" s="18" t="s">
        <v>135</v>
      </c>
      <c r="AB173" s="18" t="s">
        <v>116</v>
      </c>
      <c r="AC173" s="18" t="s">
        <v>116</v>
      </c>
      <c r="AD173" s="18" t="s">
        <v>116</v>
      </c>
      <c r="AE173" s="18" t="s">
        <v>116</v>
      </c>
      <c r="AF173" s="18" t="s">
        <v>136</v>
      </c>
      <c r="AG173" s="24">
        <v>20</v>
      </c>
      <c r="AH173" s="18">
        <v>29</v>
      </c>
      <c r="AI173" s="24">
        <v>20</v>
      </c>
      <c r="AJ173" s="18">
        <v>29</v>
      </c>
      <c r="AK173" s="24" t="s">
        <v>172</v>
      </c>
      <c r="AL173" s="24" t="s">
        <v>173</v>
      </c>
      <c r="AM173" s="18" t="s">
        <v>133</v>
      </c>
    </row>
    <row r="174" s="12" customFormat="1" ht="61" customHeight="1" spans="1:39">
      <c r="A174" s="18" t="s">
        <v>139</v>
      </c>
      <c r="B174" s="17" t="s">
        <v>541</v>
      </c>
      <c r="C174" s="24">
        <v>10200150003</v>
      </c>
      <c r="D174" s="73" t="s">
        <v>1420</v>
      </c>
      <c r="E174" s="24" t="s">
        <v>1423</v>
      </c>
      <c r="F174" s="18" t="s">
        <v>153</v>
      </c>
      <c r="G174" s="73" t="s">
        <v>394</v>
      </c>
      <c r="H174" s="24" t="s">
        <v>1258</v>
      </c>
      <c r="I174" s="73" t="s">
        <v>144</v>
      </c>
      <c r="J174" s="24" t="s">
        <v>395</v>
      </c>
      <c r="K174" s="24">
        <v>15091881866</v>
      </c>
      <c r="L174" s="84">
        <v>1</v>
      </c>
      <c r="M174" s="84">
        <v>1</v>
      </c>
      <c r="N174" s="84">
        <v>1</v>
      </c>
      <c r="O174" s="18"/>
      <c r="P174" s="18"/>
      <c r="Q174" s="18"/>
      <c r="R174" s="18"/>
      <c r="S174" s="18"/>
      <c r="T174" s="18"/>
      <c r="U174" s="18"/>
      <c r="V174" s="18"/>
      <c r="W174" s="18"/>
      <c r="X174" s="18"/>
      <c r="Y174" s="18"/>
      <c r="Z174" s="18"/>
      <c r="AA174" s="18" t="s">
        <v>135</v>
      </c>
      <c r="AB174" s="18" t="s">
        <v>116</v>
      </c>
      <c r="AC174" s="18" t="s">
        <v>116</v>
      </c>
      <c r="AD174" s="18" t="s">
        <v>116</v>
      </c>
      <c r="AE174" s="18" t="s">
        <v>116</v>
      </c>
      <c r="AF174" s="18" t="s">
        <v>136</v>
      </c>
      <c r="AG174" s="24">
        <v>10</v>
      </c>
      <c r="AH174" s="18">
        <v>18</v>
      </c>
      <c r="AI174" s="24">
        <v>10</v>
      </c>
      <c r="AJ174" s="18">
        <v>18</v>
      </c>
      <c r="AK174" s="24" t="s">
        <v>172</v>
      </c>
      <c r="AL174" s="24" t="s">
        <v>173</v>
      </c>
      <c r="AM174" s="18" t="s">
        <v>133</v>
      </c>
    </row>
    <row r="175" s="12" customFormat="1" ht="61" customHeight="1" spans="1:39">
      <c r="A175" s="18" t="s">
        <v>139</v>
      </c>
      <c r="B175" s="17" t="s">
        <v>541</v>
      </c>
      <c r="C175" s="24">
        <v>10200150004</v>
      </c>
      <c r="D175" s="73" t="s">
        <v>1420</v>
      </c>
      <c r="E175" s="24" t="s">
        <v>1424</v>
      </c>
      <c r="F175" s="18" t="s">
        <v>153</v>
      </c>
      <c r="G175" s="73" t="s">
        <v>1425</v>
      </c>
      <c r="H175" s="24" t="s">
        <v>1258</v>
      </c>
      <c r="I175" s="73" t="s">
        <v>144</v>
      </c>
      <c r="J175" s="27" t="s">
        <v>253</v>
      </c>
      <c r="K175" s="27">
        <v>13389125922</v>
      </c>
      <c r="L175" s="84">
        <v>2.9</v>
      </c>
      <c r="M175" s="84">
        <v>2.9</v>
      </c>
      <c r="N175" s="84">
        <v>2.9</v>
      </c>
      <c r="O175" s="18"/>
      <c r="P175" s="18"/>
      <c r="Q175" s="18"/>
      <c r="R175" s="18"/>
      <c r="S175" s="18"/>
      <c r="T175" s="18"/>
      <c r="U175" s="18"/>
      <c r="V175" s="18"/>
      <c r="W175" s="18"/>
      <c r="X175" s="18"/>
      <c r="Y175" s="18"/>
      <c r="Z175" s="18"/>
      <c r="AA175" s="18" t="s">
        <v>135</v>
      </c>
      <c r="AB175" s="18" t="s">
        <v>116</v>
      </c>
      <c r="AC175" s="18" t="s">
        <v>116</v>
      </c>
      <c r="AD175" s="18" t="s">
        <v>116</v>
      </c>
      <c r="AE175" s="18" t="s">
        <v>116</v>
      </c>
      <c r="AF175" s="18" t="s">
        <v>136</v>
      </c>
      <c r="AG175" s="24">
        <v>29</v>
      </c>
      <c r="AH175" s="18">
        <v>62</v>
      </c>
      <c r="AI175" s="24">
        <v>29</v>
      </c>
      <c r="AJ175" s="18">
        <v>62</v>
      </c>
      <c r="AK175" s="24" t="s">
        <v>172</v>
      </c>
      <c r="AL175" s="24" t="s">
        <v>173</v>
      </c>
      <c r="AM175" s="18" t="s">
        <v>133</v>
      </c>
    </row>
    <row r="176" s="8" customFormat="1" ht="135" customHeight="1" spans="1:39">
      <c r="A176" s="18" t="s">
        <v>139</v>
      </c>
      <c r="B176" s="17" t="s">
        <v>541</v>
      </c>
      <c r="C176" s="24">
        <v>10200150005</v>
      </c>
      <c r="D176" s="70" t="s">
        <v>1426</v>
      </c>
      <c r="E176" s="70" t="s">
        <v>1427</v>
      </c>
      <c r="F176" s="70" t="s">
        <v>143</v>
      </c>
      <c r="G176" s="70" t="s">
        <v>1380</v>
      </c>
      <c r="H176" s="24">
        <v>2020</v>
      </c>
      <c r="I176" s="24" t="s">
        <v>144</v>
      </c>
      <c r="J176" s="24" t="s">
        <v>687</v>
      </c>
      <c r="K176" s="24">
        <v>17792156828</v>
      </c>
      <c r="L176" s="70">
        <v>134</v>
      </c>
      <c r="M176" s="70">
        <v>134</v>
      </c>
      <c r="N176" s="70">
        <v>134</v>
      </c>
      <c r="O176" s="24"/>
      <c r="P176" s="24"/>
      <c r="Q176" s="24"/>
      <c r="R176" s="24"/>
      <c r="S176" s="24"/>
      <c r="T176" s="24"/>
      <c r="U176" s="24"/>
      <c r="V176" s="24"/>
      <c r="W176" s="24"/>
      <c r="X176" s="24"/>
      <c r="Y176" s="24"/>
      <c r="Z176" s="24"/>
      <c r="AA176" s="24" t="s">
        <v>135</v>
      </c>
      <c r="AB176" s="18" t="s">
        <v>116</v>
      </c>
      <c r="AC176" s="18" t="s">
        <v>116</v>
      </c>
      <c r="AD176" s="18" t="s">
        <v>116</v>
      </c>
      <c r="AE176" s="18" t="s">
        <v>116</v>
      </c>
      <c r="AF176" s="18" t="s">
        <v>136</v>
      </c>
      <c r="AG176" s="24">
        <v>1704</v>
      </c>
      <c r="AH176" s="24">
        <v>4260</v>
      </c>
      <c r="AI176" s="24">
        <v>1704</v>
      </c>
      <c r="AJ176" s="24">
        <v>4260</v>
      </c>
      <c r="AK176" s="24" t="s">
        <v>172</v>
      </c>
      <c r="AL176" s="24" t="s">
        <v>173</v>
      </c>
      <c r="AM176" s="24"/>
    </row>
    <row r="177" s="5" customFormat="1" ht="69" customHeight="1" spans="1:39">
      <c r="A177" s="18" t="s">
        <v>692</v>
      </c>
      <c r="B177" s="17" t="s">
        <v>693</v>
      </c>
      <c r="C177" s="24">
        <v>10200210001</v>
      </c>
      <c r="D177" s="79" t="s">
        <v>694</v>
      </c>
      <c r="E177" s="18" t="s">
        <v>695</v>
      </c>
      <c r="F177" s="18" t="s">
        <v>685</v>
      </c>
      <c r="G177" s="18" t="s">
        <v>685</v>
      </c>
      <c r="H177" s="18">
        <v>2020</v>
      </c>
      <c r="I177" s="18" t="s">
        <v>696</v>
      </c>
      <c r="J177" s="18" t="s">
        <v>697</v>
      </c>
      <c r="K177" s="18">
        <v>6523098</v>
      </c>
      <c r="L177" s="18">
        <v>1000</v>
      </c>
      <c r="M177" s="18"/>
      <c r="N177" s="18"/>
      <c r="O177" s="18"/>
      <c r="P177" s="18"/>
      <c r="Q177" s="18"/>
      <c r="R177" s="18"/>
      <c r="S177" s="18">
        <v>1000</v>
      </c>
      <c r="T177" s="18"/>
      <c r="U177" s="18"/>
      <c r="V177" s="18"/>
      <c r="W177" s="18"/>
      <c r="X177" s="18"/>
      <c r="Y177" s="18"/>
      <c r="Z177" s="18"/>
      <c r="AA177" s="18" t="s">
        <v>113</v>
      </c>
      <c r="AB177" s="18" t="s">
        <v>136</v>
      </c>
      <c r="AC177" s="18" t="s">
        <v>136</v>
      </c>
      <c r="AD177" s="18" t="s">
        <v>136</v>
      </c>
      <c r="AE177" s="18" t="s">
        <v>136</v>
      </c>
      <c r="AF177" s="18" t="s">
        <v>136</v>
      </c>
      <c r="AG177" s="18">
        <v>2350</v>
      </c>
      <c r="AH177" s="18">
        <v>6800</v>
      </c>
      <c r="AI177" s="18">
        <v>2350</v>
      </c>
      <c r="AJ177" s="18">
        <v>6800</v>
      </c>
      <c r="AK177" s="18" t="s">
        <v>698</v>
      </c>
      <c r="AL177" s="18" t="s">
        <v>1428</v>
      </c>
      <c r="AM177" s="18"/>
    </row>
    <row r="178" s="5" customFormat="1" ht="61" customHeight="1" spans="1:39">
      <c r="A178" s="18" t="s">
        <v>692</v>
      </c>
      <c r="B178" s="17" t="s">
        <v>700</v>
      </c>
      <c r="C178" s="24">
        <v>10200220001</v>
      </c>
      <c r="D178" s="79" t="s">
        <v>701</v>
      </c>
      <c r="E178" s="18" t="s">
        <v>702</v>
      </c>
      <c r="F178" s="18" t="s">
        <v>685</v>
      </c>
      <c r="G178" s="18" t="s">
        <v>685</v>
      </c>
      <c r="H178" s="18">
        <v>2020</v>
      </c>
      <c r="I178" s="18" t="s">
        <v>696</v>
      </c>
      <c r="J178" s="18" t="s">
        <v>703</v>
      </c>
      <c r="K178" s="18">
        <v>6510197</v>
      </c>
      <c r="L178" s="18">
        <v>9</v>
      </c>
      <c r="M178" s="18"/>
      <c r="N178" s="18"/>
      <c r="O178" s="18"/>
      <c r="P178" s="18"/>
      <c r="Q178" s="18"/>
      <c r="R178" s="18"/>
      <c r="S178" s="18">
        <v>9</v>
      </c>
      <c r="T178" s="18"/>
      <c r="U178" s="18"/>
      <c r="V178" s="18"/>
      <c r="W178" s="18"/>
      <c r="X178" s="18"/>
      <c r="Y178" s="18"/>
      <c r="Z178" s="18"/>
      <c r="AA178" s="18" t="s">
        <v>135</v>
      </c>
      <c r="AB178" s="18" t="s">
        <v>136</v>
      </c>
      <c r="AC178" s="18" t="s">
        <v>136</v>
      </c>
      <c r="AD178" s="18" t="s">
        <v>136</v>
      </c>
      <c r="AE178" s="18" t="s">
        <v>136</v>
      </c>
      <c r="AF178" s="18" t="s">
        <v>136</v>
      </c>
      <c r="AG178" s="18">
        <v>30</v>
      </c>
      <c r="AH178" s="18">
        <v>30</v>
      </c>
      <c r="AI178" s="18">
        <v>30</v>
      </c>
      <c r="AJ178" s="18">
        <v>30</v>
      </c>
      <c r="AK178" s="18" t="s">
        <v>704</v>
      </c>
      <c r="AL178" s="18" t="s">
        <v>1429</v>
      </c>
      <c r="AM178" s="18"/>
    </row>
    <row r="179" s="5" customFormat="1" ht="113" customHeight="1" spans="1:39">
      <c r="A179" s="18" t="s">
        <v>692</v>
      </c>
      <c r="B179" s="17" t="s">
        <v>706</v>
      </c>
      <c r="C179" s="24">
        <v>10200240001</v>
      </c>
      <c r="D179" s="79" t="s">
        <v>1430</v>
      </c>
      <c r="E179" s="18" t="s">
        <v>708</v>
      </c>
      <c r="F179" s="18" t="s">
        <v>685</v>
      </c>
      <c r="G179" s="18" t="s">
        <v>685</v>
      </c>
      <c r="H179" s="18">
        <v>2020</v>
      </c>
      <c r="I179" s="18" t="s">
        <v>696</v>
      </c>
      <c r="J179" s="18" t="s">
        <v>703</v>
      </c>
      <c r="K179" s="18">
        <v>6510197</v>
      </c>
      <c r="L179" s="18">
        <v>39</v>
      </c>
      <c r="M179" s="18"/>
      <c r="N179" s="18"/>
      <c r="O179" s="18"/>
      <c r="P179" s="18"/>
      <c r="Q179" s="18"/>
      <c r="R179" s="18"/>
      <c r="S179" s="18">
        <v>30</v>
      </c>
      <c r="T179" s="18"/>
      <c r="U179" s="18"/>
      <c r="V179" s="18"/>
      <c r="W179" s="18">
        <v>9</v>
      </c>
      <c r="X179" s="18"/>
      <c r="Y179" s="18"/>
      <c r="Z179" s="18"/>
      <c r="AA179" s="18" t="s">
        <v>135</v>
      </c>
      <c r="AB179" s="18" t="s">
        <v>136</v>
      </c>
      <c r="AC179" s="18" t="s">
        <v>136</v>
      </c>
      <c r="AD179" s="18" t="s">
        <v>136</v>
      </c>
      <c r="AE179" s="18" t="s">
        <v>136</v>
      </c>
      <c r="AF179" s="18" t="s">
        <v>136</v>
      </c>
      <c r="AG179" s="18">
        <v>80</v>
      </c>
      <c r="AH179" s="18">
        <v>80</v>
      </c>
      <c r="AI179" s="18">
        <v>80</v>
      </c>
      <c r="AJ179" s="18">
        <v>80</v>
      </c>
      <c r="AK179" s="18" t="s">
        <v>709</v>
      </c>
      <c r="AL179" s="18" t="s">
        <v>1431</v>
      </c>
      <c r="AM179" s="18"/>
    </row>
    <row r="180" s="5" customFormat="1" ht="88" customHeight="1" spans="1:39">
      <c r="A180" s="18" t="s">
        <v>692</v>
      </c>
      <c r="B180" s="17" t="s">
        <v>706</v>
      </c>
      <c r="C180" s="24">
        <v>10200240002</v>
      </c>
      <c r="D180" s="23" t="s">
        <v>706</v>
      </c>
      <c r="E180" s="23" t="s">
        <v>1432</v>
      </c>
      <c r="F180" s="80" t="s">
        <v>712</v>
      </c>
      <c r="G180" s="18"/>
      <c r="H180" s="24">
        <v>2020</v>
      </c>
      <c r="I180" s="18" t="s">
        <v>696</v>
      </c>
      <c r="J180" s="18" t="s">
        <v>732</v>
      </c>
      <c r="K180" s="18">
        <v>18009125969</v>
      </c>
      <c r="L180" s="18">
        <v>80</v>
      </c>
      <c r="M180" s="18"/>
      <c r="N180" s="18"/>
      <c r="O180" s="18"/>
      <c r="P180" s="18"/>
      <c r="Q180" s="18"/>
      <c r="R180" s="18">
        <v>80</v>
      </c>
      <c r="S180" s="18"/>
      <c r="T180" s="18"/>
      <c r="U180" s="18"/>
      <c r="V180" s="18"/>
      <c r="W180" s="18"/>
      <c r="X180" s="18"/>
      <c r="Y180" s="18"/>
      <c r="Z180" s="18"/>
      <c r="AA180" s="18" t="s">
        <v>135</v>
      </c>
      <c r="AB180" s="18" t="s">
        <v>116</v>
      </c>
      <c r="AC180" s="18" t="s">
        <v>136</v>
      </c>
      <c r="AD180" s="18" t="s">
        <v>136</v>
      </c>
      <c r="AE180" s="18" t="s">
        <v>136</v>
      </c>
      <c r="AF180" s="18" t="s">
        <v>136</v>
      </c>
      <c r="AG180" s="18">
        <v>150</v>
      </c>
      <c r="AH180" s="18">
        <v>150</v>
      </c>
      <c r="AI180" s="18">
        <v>150</v>
      </c>
      <c r="AJ180" s="18">
        <v>150</v>
      </c>
      <c r="AK180" s="23" t="s">
        <v>713</v>
      </c>
      <c r="AL180" s="23" t="s">
        <v>1433</v>
      </c>
      <c r="AM180" s="24"/>
    </row>
    <row r="181" s="5" customFormat="1" ht="65" customHeight="1" spans="1:39">
      <c r="A181" s="18" t="s">
        <v>692</v>
      </c>
      <c r="B181" s="17" t="s">
        <v>706</v>
      </c>
      <c r="C181" s="24">
        <v>10200240003</v>
      </c>
      <c r="D181" s="23" t="s">
        <v>706</v>
      </c>
      <c r="E181" s="23" t="s">
        <v>1434</v>
      </c>
      <c r="F181" s="80" t="s">
        <v>712</v>
      </c>
      <c r="G181" s="18"/>
      <c r="H181" s="24">
        <v>2020</v>
      </c>
      <c r="I181" s="18" t="s">
        <v>696</v>
      </c>
      <c r="J181" s="18" t="s">
        <v>732</v>
      </c>
      <c r="K181" s="18">
        <v>18009125969</v>
      </c>
      <c r="L181" s="18">
        <v>25</v>
      </c>
      <c r="M181" s="18"/>
      <c r="N181" s="18"/>
      <c r="O181" s="18"/>
      <c r="P181" s="18"/>
      <c r="Q181" s="18"/>
      <c r="R181" s="18">
        <v>25</v>
      </c>
      <c r="S181" s="18"/>
      <c r="T181" s="18"/>
      <c r="U181" s="18"/>
      <c r="V181" s="18"/>
      <c r="W181" s="18"/>
      <c r="X181" s="18"/>
      <c r="Y181" s="18"/>
      <c r="Z181" s="18"/>
      <c r="AA181" s="18" t="s">
        <v>135</v>
      </c>
      <c r="AB181" s="18" t="s">
        <v>116</v>
      </c>
      <c r="AC181" s="18" t="s">
        <v>136</v>
      </c>
      <c r="AD181" s="18" t="s">
        <v>136</v>
      </c>
      <c r="AE181" s="18" t="s">
        <v>136</v>
      </c>
      <c r="AF181" s="18" t="s">
        <v>136</v>
      </c>
      <c r="AG181" s="18">
        <v>50</v>
      </c>
      <c r="AH181" s="18">
        <v>50</v>
      </c>
      <c r="AI181" s="18">
        <v>50</v>
      </c>
      <c r="AJ181" s="18">
        <v>50</v>
      </c>
      <c r="AK181" s="23" t="s">
        <v>713</v>
      </c>
      <c r="AL181" s="23" t="s">
        <v>1435</v>
      </c>
      <c r="AM181" s="24"/>
    </row>
    <row r="182" s="5" customFormat="1" ht="79" customHeight="1" spans="1:39">
      <c r="A182" s="18" t="s">
        <v>42</v>
      </c>
      <c r="B182" s="17" t="s">
        <v>42</v>
      </c>
      <c r="C182" s="24">
        <v>10200410001</v>
      </c>
      <c r="D182" s="79" t="s">
        <v>741</v>
      </c>
      <c r="E182" s="18" t="s">
        <v>742</v>
      </c>
      <c r="F182" s="18" t="s">
        <v>685</v>
      </c>
      <c r="G182" s="18" t="s">
        <v>685</v>
      </c>
      <c r="H182" s="18">
        <v>2020</v>
      </c>
      <c r="I182" s="18" t="s">
        <v>696</v>
      </c>
      <c r="J182" s="18" t="s">
        <v>743</v>
      </c>
      <c r="K182" s="18">
        <v>6510191</v>
      </c>
      <c r="L182" s="18">
        <v>507</v>
      </c>
      <c r="M182" s="18"/>
      <c r="N182" s="18"/>
      <c r="O182" s="18"/>
      <c r="P182" s="18"/>
      <c r="Q182" s="18"/>
      <c r="R182" s="18"/>
      <c r="S182" s="18">
        <v>507</v>
      </c>
      <c r="T182" s="18"/>
      <c r="U182" s="18"/>
      <c r="V182" s="18"/>
      <c r="W182" s="18"/>
      <c r="X182" s="18"/>
      <c r="Y182" s="18"/>
      <c r="Z182" s="18"/>
      <c r="AA182" s="18" t="s">
        <v>135</v>
      </c>
      <c r="AB182" s="18" t="s">
        <v>136</v>
      </c>
      <c r="AC182" s="18" t="s">
        <v>136</v>
      </c>
      <c r="AD182" s="18" t="s">
        <v>136</v>
      </c>
      <c r="AE182" s="18" t="s">
        <v>136</v>
      </c>
      <c r="AF182" s="18" t="s">
        <v>136</v>
      </c>
      <c r="AG182" s="18">
        <v>169</v>
      </c>
      <c r="AH182" s="18">
        <v>169</v>
      </c>
      <c r="AI182" s="18">
        <v>169</v>
      </c>
      <c r="AJ182" s="18">
        <v>169</v>
      </c>
      <c r="AK182" s="18" t="s">
        <v>698</v>
      </c>
      <c r="AL182" s="18" t="s">
        <v>744</v>
      </c>
      <c r="AM182" s="18"/>
    </row>
    <row r="183" s="5" customFormat="1" ht="69" customHeight="1" spans="1:39">
      <c r="A183" s="18" t="s">
        <v>42</v>
      </c>
      <c r="B183" s="17" t="s">
        <v>42</v>
      </c>
      <c r="C183" s="24">
        <v>10200410002</v>
      </c>
      <c r="D183" s="79" t="s">
        <v>745</v>
      </c>
      <c r="E183" s="81" t="s">
        <v>746</v>
      </c>
      <c r="F183" s="18" t="s">
        <v>685</v>
      </c>
      <c r="G183" s="18" t="s">
        <v>685</v>
      </c>
      <c r="H183" s="18">
        <v>2020</v>
      </c>
      <c r="I183" s="18" t="s">
        <v>696</v>
      </c>
      <c r="J183" s="18" t="s">
        <v>703</v>
      </c>
      <c r="K183" s="18">
        <v>6510197</v>
      </c>
      <c r="L183" s="18">
        <v>123.84</v>
      </c>
      <c r="M183" s="18"/>
      <c r="N183" s="18"/>
      <c r="O183" s="18"/>
      <c r="P183" s="18"/>
      <c r="Q183" s="18"/>
      <c r="R183" s="18"/>
      <c r="S183" s="18">
        <v>123.84</v>
      </c>
      <c r="T183" s="18"/>
      <c r="U183" s="18"/>
      <c r="V183" s="18"/>
      <c r="W183" s="18"/>
      <c r="X183" s="18"/>
      <c r="Y183" s="18"/>
      <c r="Z183" s="18"/>
      <c r="AA183" s="18" t="s">
        <v>135</v>
      </c>
      <c r="AB183" s="18" t="s">
        <v>136</v>
      </c>
      <c r="AC183" s="18" t="s">
        <v>136</v>
      </c>
      <c r="AD183" s="18" t="s">
        <v>136</v>
      </c>
      <c r="AE183" s="18" t="s">
        <v>136</v>
      </c>
      <c r="AF183" s="18" t="s">
        <v>136</v>
      </c>
      <c r="AG183" s="18">
        <v>172</v>
      </c>
      <c r="AH183" s="18">
        <v>172</v>
      </c>
      <c r="AI183" s="18">
        <v>172</v>
      </c>
      <c r="AJ183" s="18">
        <v>172</v>
      </c>
      <c r="AK183" s="18" t="s">
        <v>698</v>
      </c>
      <c r="AL183" s="18" t="s">
        <v>747</v>
      </c>
      <c r="AM183" s="18"/>
    </row>
    <row r="184" s="5" customFormat="1" ht="69" customHeight="1" spans="1:40">
      <c r="A184" s="18" t="s">
        <v>42</v>
      </c>
      <c r="B184" s="17" t="s">
        <v>42</v>
      </c>
      <c r="C184" s="24">
        <v>10200410003</v>
      </c>
      <c r="D184" s="79" t="s">
        <v>748</v>
      </c>
      <c r="E184" s="18" t="s">
        <v>749</v>
      </c>
      <c r="F184" s="18" t="s">
        <v>685</v>
      </c>
      <c r="G184" s="18" t="s">
        <v>750</v>
      </c>
      <c r="H184" s="18">
        <v>2020</v>
      </c>
      <c r="I184" s="18" t="s">
        <v>163</v>
      </c>
      <c r="J184" s="18" t="s">
        <v>751</v>
      </c>
      <c r="K184" s="17">
        <v>15191945598</v>
      </c>
      <c r="L184" s="18">
        <v>152</v>
      </c>
      <c r="M184" s="18"/>
      <c r="N184" s="18"/>
      <c r="O184" s="18"/>
      <c r="P184" s="18"/>
      <c r="Q184" s="18"/>
      <c r="R184" s="18"/>
      <c r="S184" s="18">
        <v>152</v>
      </c>
      <c r="T184" s="18"/>
      <c r="U184" s="18"/>
      <c r="V184" s="18"/>
      <c r="W184" s="18"/>
      <c r="X184" s="18"/>
      <c r="Y184" s="18"/>
      <c r="Z184" s="18"/>
      <c r="AA184" s="18" t="s">
        <v>135</v>
      </c>
      <c r="AB184" s="18" t="s">
        <v>136</v>
      </c>
      <c r="AC184" s="18" t="s">
        <v>136</v>
      </c>
      <c r="AD184" s="18" t="s">
        <v>136</v>
      </c>
      <c r="AE184" s="18" t="s">
        <v>136</v>
      </c>
      <c r="AF184" s="18" t="s">
        <v>136</v>
      </c>
      <c r="AG184" s="18">
        <v>223</v>
      </c>
      <c r="AH184" s="18">
        <v>647</v>
      </c>
      <c r="AI184" s="18">
        <v>223</v>
      </c>
      <c r="AJ184" s="18">
        <v>647</v>
      </c>
      <c r="AK184" s="18" t="s">
        <v>752</v>
      </c>
      <c r="AL184" s="18" t="s">
        <v>753</v>
      </c>
      <c r="AM184" s="18"/>
      <c r="AN184" s="89" t="s">
        <v>147</v>
      </c>
    </row>
    <row r="185" s="5" customFormat="1" ht="99" customHeight="1" spans="1:40">
      <c r="A185" s="18" t="s">
        <v>754</v>
      </c>
      <c r="B185" s="17" t="s">
        <v>755</v>
      </c>
      <c r="C185" s="23" t="s">
        <v>1436</v>
      </c>
      <c r="D185" s="79" t="s">
        <v>756</v>
      </c>
      <c r="E185" s="18" t="s">
        <v>757</v>
      </c>
      <c r="F185" s="18" t="s">
        <v>685</v>
      </c>
      <c r="G185" s="18"/>
      <c r="H185" s="24">
        <v>2020</v>
      </c>
      <c r="I185" s="18" t="s">
        <v>617</v>
      </c>
      <c r="J185" s="18" t="s">
        <v>620</v>
      </c>
      <c r="K185" s="17" t="s">
        <v>720</v>
      </c>
      <c r="L185" s="18">
        <v>24</v>
      </c>
      <c r="M185" s="18"/>
      <c r="N185" s="18"/>
      <c r="O185" s="18"/>
      <c r="P185" s="18"/>
      <c r="Q185" s="18"/>
      <c r="R185" s="18">
        <v>24</v>
      </c>
      <c r="S185" s="18"/>
      <c r="T185" s="18"/>
      <c r="U185" s="18"/>
      <c r="V185" s="18"/>
      <c r="W185" s="18"/>
      <c r="X185" s="18"/>
      <c r="Y185" s="18"/>
      <c r="Z185" s="18"/>
      <c r="AA185" s="18" t="s">
        <v>135</v>
      </c>
      <c r="AB185" s="68" t="s">
        <v>136</v>
      </c>
      <c r="AC185" s="68" t="s">
        <v>136</v>
      </c>
      <c r="AD185" s="68" t="s">
        <v>136</v>
      </c>
      <c r="AE185" s="68" t="s">
        <v>136</v>
      </c>
      <c r="AF185" s="68" t="s">
        <v>136</v>
      </c>
      <c r="AG185" s="18">
        <v>80</v>
      </c>
      <c r="AH185" s="18">
        <v>80</v>
      </c>
      <c r="AI185" s="18">
        <v>80</v>
      </c>
      <c r="AJ185" s="18">
        <v>80</v>
      </c>
      <c r="AK185" s="18" t="s">
        <v>759</v>
      </c>
      <c r="AL185" s="68" t="s">
        <v>760</v>
      </c>
      <c r="AM185" s="18"/>
      <c r="AN185" s="11"/>
    </row>
    <row r="186" s="5" customFormat="1" ht="131" customHeight="1" spans="1:39">
      <c r="A186" s="18" t="s">
        <v>754</v>
      </c>
      <c r="B186" s="17" t="s">
        <v>761</v>
      </c>
      <c r="C186" s="24">
        <v>10200540001</v>
      </c>
      <c r="D186" s="82" t="s">
        <v>1437</v>
      </c>
      <c r="E186" s="68" t="s">
        <v>763</v>
      </c>
      <c r="F186" s="68" t="s">
        <v>764</v>
      </c>
      <c r="G186" s="68" t="s">
        <v>765</v>
      </c>
      <c r="H186" s="68">
        <v>2020</v>
      </c>
      <c r="I186" s="68" t="s">
        <v>1438</v>
      </c>
      <c r="J186" s="68" t="s">
        <v>767</v>
      </c>
      <c r="K186" s="68">
        <v>6522314</v>
      </c>
      <c r="L186" s="72">
        <v>88</v>
      </c>
      <c r="M186" s="87"/>
      <c r="N186" s="87"/>
      <c r="O186" s="87"/>
      <c r="P186" s="87"/>
      <c r="Q186" s="87"/>
      <c r="R186" s="24"/>
      <c r="S186" s="72">
        <v>88</v>
      </c>
      <c r="T186" s="24"/>
      <c r="U186" s="24"/>
      <c r="V186" s="24"/>
      <c r="W186" s="24"/>
      <c r="X186" s="24"/>
      <c r="Y186" s="24"/>
      <c r="Z186" s="24"/>
      <c r="AA186" s="68" t="s">
        <v>115</v>
      </c>
      <c r="AB186" s="68" t="s">
        <v>136</v>
      </c>
      <c r="AC186" s="68" t="s">
        <v>136</v>
      </c>
      <c r="AD186" s="68" t="s">
        <v>136</v>
      </c>
      <c r="AE186" s="68" t="s">
        <v>136</v>
      </c>
      <c r="AF186" s="68" t="s">
        <v>136</v>
      </c>
      <c r="AG186" s="72">
        <v>560</v>
      </c>
      <c r="AH186" s="72">
        <v>724</v>
      </c>
      <c r="AI186" s="24">
        <v>990</v>
      </c>
      <c r="AJ186" s="72">
        <v>1100</v>
      </c>
      <c r="AK186" s="68" t="s">
        <v>768</v>
      </c>
      <c r="AL186" s="68" t="s">
        <v>769</v>
      </c>
      <c r="AM186" s="24"/>
    </row>
    <row r="187" s="5" customFormat="1" ht="131" customHeight="1" spans="1:39">
      <c r="A187" s="18" t="s">
        <v>754</v>
      </c>
      <c r="B187" s="17" t="s">
        <v>761</v>
      </c>
      <c r="C187" s="24">
        <v>10200540002</v>
      </c>
      <c r="D187" s="82" t="s">
        <v>770</v>
      </c>
      <c r="E187" s="68" t="s">
        <v>771</v>
      </c>
      <c r="F187" s="68" t="s">
        <v>764</v>
      </c>
      <c r="G187" s="68" t="s">
        <v>772</v>
      </c>
      <c r="H187" s="68">
        <v>2020</v>
      </c>
      <c r="I187" s="68" t="s">
        <v>1438</v>
      </c>
      <c r="J187" s="68" t="s">
        <v>767</v>
      </c>
      <c r="K187" s="68">
        <v>6522314</v>
      </c>
      <c r="L187" s="72">
        <v>49.5</v>
      </c>
      <c r="M187" s="87"/>
      <c r="N187" s="87"/>
      <c r="O187" s="87"/>
      <c r="P187" s="87"/>
      <c r="Q187" s="87"/>
      <c r="R187" s="24"/>
      <c r="S187" s="72">
        <v>49.5</v>
      </c>
      <c r="T187" s="24"/>
      <c r="U187" s="24"/>
      <c r="V187" s="24"/>
      <c r="W187" s="24"/>
      <c r="X187" s="24"/>
      <c r="Y187" s="24"/>
      <c r="Z187" s="24"/>
      <c r="AA187" s="68" t="s">
        <v>115</v>
      </c>
      <c r="AB187" s="68" t="s">
        <v>136</v>
      </c>
      <c r="AC187" s="68" t="s">
        <v>136</v>
      </c>
      <c r="AD187" s="68" t="s">
        <v>136</v>
      </c>
      <c r="AE187" s="68" t="s">
        <v>136</v>
      </c>
      <c r="AF187" s="68" t="s">
        <v>136</v>
      </c>
      <c r="AG187" s="72">
        <v>123</v>
      </c>
      <c r="AH187" s="72">
        <v>175</v>
      </c>
      <c r="AI187" s="24">
        <v>540</v>
      </c>
      <c r="AJ187" s="72">
        <v>660</v>
      </c>
      <c r="AK187" s="68" t="s">
        <v>773</v>
      </c>
      <c r="AL187" s="68" t="s">
        <v>769</v>
      </c>
      <c r="AM187" s="24"/>
    </row>
    <row r="188" s="5" customFormat="1" ht="131" customHeight="1" spans="1:39">
      <c r="A188" s="18" t="s">
        <v>754</v>
      </c>
      <c r="B188" s="17" t="s">
        <v>761</v>
      </c>
      <c r="C188" s="24">
        <v>10200540003</v>
      </c>
      <c r="D188" s="82" t="s">
        <v>774</v>
      </c>
      <c r="E188" s="68" t="s">
        <v>775</v>
      </c>
      <c r="F188" s="68" t="s">
        <v>764</v>
      </c>
      <c r="G188" s="68" t="s">
        <v>765</v>
      </c>
      <c r="H188" s="68">
        <v>2020</v>
      </c>
      <c r="I188" s="68" t="s">
        <v>1438</v>
      </c>
      <c r="J188" s="68" t="s">
        <v>767</v>
      </c>
      <c r="K188" s="68">
        <v>6522314</v>
      </c>
      <c r="L188" s="72">
        <v>42.75</v>
      </c>
      <c r="M188" s="87"/>
      <c r="N188" s="87"/>
      <c r="O188" s="87"/>
      <c r="P188" s="87"/>
      <c r="Q188" s="87"/>
      <c r="R188" s="24"/>
      <c r="S188" s="72">
        <v>42.75</v>
      </c>
      <c r="T188" s="24"/>
      <c r="U188" s="24"/>
      <c r="V188" s="24"/>
      <c r="W188" s="24"/>
      <c r="X188" s="24"/>
      <c r="Y188" s="24"/>
      <c r="Z188" s="24"/>
      <c r="AA188" s="68" t="s">
        <v>115</v>
      </c>
      <c r="AB188" s="68" t="s">
        <v>136</v>
      </c>
      <c r="AC188" s="68" t="s">
        <v>136</v>
      </c>
      <c r="AD188" s="68" t="s">
        <v>136</v>
      </c>
      <c r="AE188" s="68" t="s">
        <v>136</v>
      </c>
      <c r="AF188" s="68" t="s">
        <v>136</v>
      </c>
      <c r="AG188" s="72">
        <v>110</v>
      </c>
      <c r="AH188" s="72">
        <v>160</v>
      </c>
      <c r="AI188" s="72">
        <v>385</v>
      </c>
      <c r="AJ188" s="72">
        <v>385</v>
      </c>
      <c r="AK188" s="68" t="s">
        <v>776</v>
      </c>
      <c r="AL188" s="68" t="s">
        <v>777</v>
      </c>
      <c r="AM188" s="24"/>
    </row>
    <row r="189" s="5" customFormat="1" ht="88" customHeight="1" spans="1:39">
      <c r="A189" s="18" t="s">
        <v>754</v>
      </c>
      <c r="B189" s="17" t="s">
        <v>761</v>
      </c>
      <c r="C189" s="24">
        <v>10200540004</v>
      </c>
      <c r="D189" s="68" t="s">
        <v>778</v>
      </c>
      <c r="E189" s="68" t="s">
        <v>779</v>
      </c>
      <c r="F189" s="68" t="s">
        <v>1146</v>
      </c>
      <c r="G189" s="68" t="s">
        <v>780</v>
      </c>
      <c r="H189" s="68">
        <v>2020</v>
      </c>
      <c r="I189" s="68" t="s">
        <v>1438</v>
      </c>
      <c r="J189" s="68" t="s">
        <v>767</v>
      </c>
      <c r="K189" s="68">
        <v>6522314</v>
      </c>
      <c r="L189" s="72">
        <v>86.3</v>
      </c>
      <c r="M189" s="87"/>
      <c r="N189" s="87"/>
      <c r="O189" s="87"/>
      <c r="P189" s="87"/>
      <c r="Q189" s="87"/>
      <c r="R189" s="24"/>
      <c r="S189" s="72">
        <v>86.3</v>
      </c>
      <c r="T189" s="24"/>
      <c r="U189" s="24"/>
      <c r="V189" s="24"/>
      <c r="W189" s="24"/>
      <c r="X189" s="24"/>
      <c r="Y189" s="24"/>
      <c r="Z189" s="24"/>
      <c r="AA189" s="68" t="s">
        <v>115</v>
      </c>
      <c r="AB189" s="68" t="s">
        <v>136</v>
      </c>
      <c r="AC189" s="68" t="s">
        <v>136</v>
      </c>
      <c r="AD189" s="68" t="s">
        <v>136</v>
      </c>
      <c r="AE189" s="68" t="s">
        <v>136</v>
      </c>
      <c r="AF189" s="68" t="s">
        <v>136</v>
      </c>
      <c r="AG189" s="72">
        <v>160</v>
      </c>
      <c r="AH189" s="72">
        <v>260</v>
      </c>
      <c r="AI189" s="72">
        <v>354</v>
      </c>
      <c r="AJ189" s="72">
        <v>402</v>
      </c>
      <c r="AK189" s="68" t="s">
        <v>781</v>
      </c>
      <c r="AL189" s="68" t="s">
        <v>782</v>
      </c>
      <c r="AM189" s="24"/>
    </row>
    <row r="190" s="5" customFormat="1" ht="88" customHeight="1" spans="1:39">
      <c r="A190" s="18" t="s">
        <v>783</v>
      </c>
      <c r="B190" s="17" t="s">
        <v>784</v>
      </c>
      <c r="C190" s="24">
        <v>10200610001</v>
      </c>
      <c r="D190" s="79" t="s">
        <v>785</v>
      </c>
      <c r="E190" s="79" t="s">
        <v>785</v>
      </c>
      <c r="F190" s="24" t="s">
        <v>685</v>
      </c>
      <c r="G190" s="24" t="s">
        <v>685</v>
      </c>
      <c r="H190" s="24">
        <v>2020</v>
      </c>
      <c r="I190" s="18" t="s">
        <v>786</v>
      </c>
      <c r="J190" s="18" t="s">
        <v>787</v>
      </c>
      <c r="K190" s="18">
        <v>6521790</v>
      </c>
      <c r="L190" s="18">
        <v>180.54</v>
      </c>
      <c r="M190" s="24"/>
      <c r="N190" s="24"/>
      <c r="O190" s="24"/>
      <c r="P190" s="24"/>
      <c r="Q190" s="24"/>
      <c r="R190" s="24"/>
      <c r="S190" s="18">
        <v>180.54</v>
      </c>
      <c r="T190" s="24"/>
      <c r="U190" s="24"/>
      <c r="V190" s="24"/>
      <c r="W190" s="24"/>
      <c r="X190" s="24"/>
      <c r="Y190" s="24"/>
      <c r="Z190" s="24"/>
      <c r="AA190" s="24" t="s">
        <v>115</v>
      </c>
      <c r="AB190" s="68" t="s">
        <v>136</v>
      </c>
      <c r="AC190" s="68" t="s">
        <v>136</v>
      </c>
      <c r="AD190" s="68" t="s">
        <v>136</v>
      </c>
      <c r="AE190" s="68" t="s">
        <v>136</v>
      </c>
      <c r="AF190" s="68" t="s">
        <v>136</v>
      </c>
      <c r="AG190" s="24">
        <v>6796</v>
      </c>
      <c r="AH190" s="24">
        <v>14874</v>
      </c>
      <c r="AI190" s="18">
        <v>3500</v>
      </c>
      <c r="AJ190" s="18">
        <v>6600</v>
      </c>
      <c r="AK190" s="24" t="s">
        <v>788</v>
      </c>
      <c r="AL190" s="24" t="s">
        <v>789</v>
      </c>
      <c r="AM190" s="24"/>
    </row>
    <row r="191" s="5" customFormat="1" ht="94" customHeight="1" spans="1:39">
      <c r="A191" s="18" t="s">
        <v>783</v>
      </c>
      <c r="B191" s="17" t="s">
        <v>790</v>
      </c>
      <c r="C191" s="24">
        <v>10200630001</v>
      </c>
      <c r="D191" s="18" t="s">
        <v>791</v>
      </c>
      <c r="E191" s="18" t="s">
        <v>791</v>
      </c>
      <c r="F191" s="24" t="s">
        <v>685</v>
      </c>
      <c r="G191" s="24" t="s">
        <v>685</v>
      </c>
      <c r="H191" s="24">
        <v>2020</v>
      </c>
      <c r="I191" s="18" t="s">
        <v>786</v>
      </c>
      <c r="J191" s="18" t="s">
        <v>787</v>
      </c>
      <c r="K191" s="18">
        <v>6521790</v>
      </c>
      <c r="L191" s="18">
        <v>212.9</v>
      </c>
      <c r="M191" s="24"/>
      <c r="N191" s="24"/>
      <c r="O191" s="24"/>
      <c r="P191" s="24"/>
      <c r="Q191" s="24"/>
      <c r="R191" s="24"/>
      <c r="S191" s="18">
        <v>212.9</v>
      </c>
      <c r="T191" s="24"/>
      <c r="U191" s="24"/>
      <c r="V191" s="24"/>
      <c r="W191" s="24"/>
      <c r="X191" s="24"/>
      <c r="Y191" s="24"/>
      <c r="Z191" s="24"/>
      <c r="AA191" s="24" t="s">
        <v>115</v>
      </c>
      <c r="AB191" s="68" t="s">
        <v>136</v>
      </c>
      <c r="AC191" s="68" t="s">
        <v>136</v>
      </c>
      <c r="AD191" s="68" t="s">
        <v>136</v>
      </c>
      <c r="AE191" s="68" t="s">
        <v>136</v>
      </c>
      <c r="AF191" s="68" t="s">
        <v>136</v>
      </c>
      <c r="AG191" s="24">
        <v>1400</v>
      </c>
      <c r="AH191" s="24">
        <v>1400</v>
      </c>
      <c r="AI191" s="18">
        <v>3000</v>
      </c>
      <c r="AJ191" s="18">
        <v>5100</v>
      </c>
      <c r="AK191" s="24" t="s">
        <v>788</v>
      </c>
      <c r="AL191" s="24" t="s">
        <v>789</v>
      </c>
      <c r="AM191" s="24"/>
    </row>
    <row r="192" s="5" customFormat="1" ht="94" customHeight="1" spans="1:39">
      <c r="A192" s="18" t="s">
        <v>783</v>
      </c>
      <c r="B192" s="17" t="s">
        <v>792</v>
      </c>
      <c r="C192" s="24">
        <v>10200640001</v>
      </c>
      <c r="D192" s="18" t="s">
        <v>793</v>
      </c>
      <c r="E192" s="18" t="s">
        <v>793</v>
      </c>
      <c r="F192" s="24" t="s">
        <v>685</v>
      </c>
      <c r="G192" s="24" t="s">
        <v>685</v>
      </c>
      <c r="H192" s="24">
        <v>2020</v>
      </c>
      <c r="I192" s="18" t="s">
        <v>786</v>
      </c>
      <c r="J192" s="18" t="s">
        <v>787</v>
      </c>
      <c r="K192" s="18">
        <v>6521790</v>
      </c>
      <c r="L192" s="18">
        <v>205.39</v>
      </c>
      <c r="M192" s="24"/>
      <c r="N192" s="24"/>
      <c r="O192" s="24"/>
      <c r="P192" s="24"/>
      <c r="Q192" s="24"/>
      <c r="R192" s="24"/>
      <c r="S192" s="18">
        <v>205.39</v>
      </c>
      <c r="T192" s="24"/>
      <c r="U192" s="24"/>
      <c r="V192" s="24"/>
      <c r="W192" s="24"/>
      <c r="X192" s="24"/>
      <c r="Y192" s="24"/>
      <c r="Z192" s="24"/>
      <c r="AA192" s="24" t="s">
        <v>115</v>
      </c>
      <c r="AB192" s="68" t="s">
        <v>136</v>
      </c>
      <c r="AC192" s="68" t="s">
        <v>136</v>
      </c>
      <c r="AD192" s="68" t="s">
        <v>136</v>
      </c>
      <c r="AE192" s="68" t="s">
        <v>136</v>
      </c>
      <c r="AF192" s="68" t="s">
        <v>136</v>
      </c>
      <c r="AG192" s="24">
        <v>1400</v>
      </c>
      <c r="AH192" s="24">
        <v>1400</v>
      </c>
      <c r="AI192" s="24">
        <v>1400</v>
      </c>
      <c r="AJ192" s="24">
        <v>1400</v>
      </c>
      <c r="AK192" s="24" t="s">
        <v>788</v>
      </c>
      <c r="AL192" s="24" t="s">
        <v>789</v>
      </c>
      <c r="AM192" s="24"/>
    </row>
    <row r="193" s="5" customFormat="1" ht="64" customHeight="1" spans="1:39">
      <c r="A193" s="18" t="s">
        <v>794</v>
      </c>
      <c r="B193" s="17" t="s">
        <v>795</v>
      </c>
      <c r="C193" s="24">
        <v>10200810001</v>
      </c>
      <c r="D193" s="24" t="s">
        <v>1439</v>
      </c>
      <c r="E193" s="90" t="s">
        <v>797</v>
      </c>
      <c r="F193" s="24" t="s">
        <v>685</v>
      </c>
      <c r="G193" s="24" t="s">
        <v>685</v>
      </c>
      <c r="H193" s="18">
        <v>2020</v>
      </c>
      <c r="I193" s="24" t="s">
        <v>617</v>
      </c>
      <c r="J193" s="24" t="s">
        <v>729</v>
      </c>
      <c r="K193" s="24">
        <v>13289750718</v>
      </c>
      <c r="L193" s="90">
        <v>230</v>
      </c>
      <c r="M193" s="92">
        <v>230</v>
      </c>
      <c r="N193" s="92">
        <v>230</v>
      </c>
      <c r="O193" s="90"/>
      <c r="P193" s="24"/>
      <c r="Q193" s="24"/>
      <c r="R193" s="24"/>
      <c r="S193" s="24"/>
      <c r="T193" s="24"/>
      <c r="U193" s="24"/>
      <c r="V193" s="24"/>
      <c r="W193" s="24"/>
      <c r="X193" s="24"/>
      <c r="Y193" s="24"/>
      <c r="Z193" s="24"/>
      <c r="AA193" s="18" t="s">
        <v>135</v>
      </c>
      <c r="AB193" s="18" t="s">
        <v>116</v>
      </c>
      <c r="AC193" s="18" t="s">
        <v>116</v>
      </c>
      <c r="AD193" s="18" t="s">
        <v>136</v>
      </c>
      <c r="AE193" s="18" t="s">
        <v>136</v>
      </c>
      <c r="AF193" s="18" t="s">
        <v>136</v>
      </c>
      <c r="AG193" s="24">
        <v>1200</v>
      </c>
      <c r="AH193" s="24">
        <v>1200</v>
      </c>
      <c r="AI193" s="24">
        <v>1200</v>
      </c>
      <c r="AJ193" s="24">
        <v>1200</v>
      </c>
      <c r="AK193" s="24" t="s">
        <v>1440</v>
      </c>
      <c r="AL193" s="24" t="s">
        <v>1440</v>
      </c>
      <c r="AM193" s="24"/>
    </row>
    <row r="194" s="5" customFormat="1" ht="46" customHeight="1" spans="1:39">
      <c r="A194" s="18" t="s">
        <v>794</v>
      </c>
      <c r="B194" s="17" t="s">
        <v>541</v>
      </c>
      <c r="C194" s="24">
        <v>10200850001</v>
      </c>
      <c r="D194" s="24" t="s">
        <v>1441</v>
      </c>
      <c r="E194" s="90" t="s">
        <v>1442</v>
      </c>
      <c r="F194" s="24" t="s">
        <v>685</v>
      </c>
      <c r="G194" s="24" t="s">
        <v>685</v>
      </c>
      <c r="H194" s="18">
        <v>2020</v>
      </c>
      <c r="I194" s="24" t="s">
        <v>617</v>
      </c>
      <c r="J194" s="24" t="s">
        <v>729</v>
      </c>
      <c r="K194" s="24">
        <v>13289750718</v>
      </c>
      <c r="L194" s="92">
        <v>234</v>
      </c>
      <c r="M194" s="96">
        <v>234</v>
      </c>
      <c r="N194" s="96">
        <v>234</v>
      </c>
      <c r="O194" s="24"/>
      <c r="P194" s="24"/>
      <c r="Q194" s="24"/>
      <c r="R194" s="24"/>
      <c r="S194" s="24"/>
      <c r="T194" s="24"/>
      <c r="U194" s="24"/>
      <c r="V194" s="24"/>
      <c r="W194" s="24"/>
      <c r="X194" s="24"/>
      <c r="Y194" s="24"/>
      <c r="Z194" s="24"/>
      <c r="AA194" s="18" t="s">
        <v>135</v>
      </c>
      <c r="AB194" s="18" t="s">
        <v>116</v>
      </c>
      <c r="AC194" s="18" t="s">
        <v>116</v>
      </c>
      <c r="AD194" s="18" t="s">
        <v>136</v>
      </c>
      <c r="AE194" s="18" t="s">
        <v>136</v>
      </c>
      <c r="AF194" s="18" t="s">
        <v>136</v>
      </c>
      <c r="AG194" s="24">
        <v>2643</v>
      </c>
      <c r="AH194" s="24">
        <v>2643</v>
      </c>
      <c r="AI194" s="24">
        <v>2643</v>
      </c>
      <c r="AJ194" s="24">
        <v>2643</v>
      </c>
      <c r="AK194" s="24" t="s">
        <v>1440</v>
      </c>
      <c r="AL194" s="24" t="s">
        <v>1440</v>
      </c>
      <c r="AM194" s="24"/>
    </row>
    <row r="195" s="5" customFormat="1" ht="46" customHeight="1" spans="1:39">
      <c r="A195" s="18" t="s">
        <v>1443</v>
      </c>
      <c r="B195" s="17" t="s">
        <v>1444</v>
      </c>
      <c r="C195" s="27">
        <v>10200910001</v>
      </c>
      <c r="D195" s="17" t="s">
        <v>1444</v>
      </c>
      <c r="E195" s="24" t="s">
        <v>1445</v>
      </c>
      <c r="F195" s="24" t="s">
        <v>157</v>
      </c>
      <c r="G195" s="24" t="s">
        <v>328</v>
      </c>
      <c r="H195" s="18">
        <v>2020</v>
      </c>
      <c r="I195" s="24" t="s">
        <v>617</v>
      </c>
      <c r="J195" s="18" t="s">
        <v>329</v>
      </c>
      <c r="K195" s="18">
        <v>13379128884</v>
      </c>
      <c r="L195" s="24">
        <v>60</v>
      </c>
      <c r="M195" s="24"/>
      <c r="N195" s="24"/>
      <c r="O195" s="24"/>
      <c r="P195" s="24"/>
      <c r="Q195" s="24"/>
      <c r="R195" s="24">
        <v>60</v>
      </c>
      <c r="S195" s="24"/>
      <c r="T195" s="24"/>
      <c r="U195" s="24"/>
      <c r="V195" s="24"/>
      <c r="W195" s="24"/>
      <c r="X195" s="24"/>
      <c r="Y195" s="24"/>
      <c r="Z195" s="24"/>
      <c r="AA195" s="18" t="s">
        <v>135</v>
      </c>
      <c r="AB195" s="18" t="s">
        <v>116</v>
      </c>
      <c r="AC195" s="18" t="s">
        <v>116</v>
      </c>
      <c r="AD195" s="18" t="s">
        <v>136</v>
      </c>
      <c r="AE195" s="18" t="s">
        <v>136</v>
      </c>
      <c r="AF195" s="18" t="s">
        <v>136</v>
      </c>
      <c r="AG195" s="25">
        <v>71</v>
      </c>
      <c r="AH195" s="18">
        <v>203</v>
      </c>
      <c r="AI195" s="25">
        <v>71</v>
      </c>
      <c r="AJ195" s="18">
        <v>203</v>
      </c>
      <c r="AK195" s="24" t="s">
        <v>877</v>
      </c>
      <c r="AL195" s="24" t="s">
        <v>877</v>
      </c>
      <c r="AM195" s="24"/>
    </row>
    <row r="196" s="5" customFormat="1" ht="46" customHeight="1" spans="1:39">
      <c r="A196" s="18" t="s">
        <v>1443</v>
      </c>
      <c r="B196" s="17" t="s">
        <v>1444</v>
      </c>
      <c r="C196" s="27">
        <v>10200910002</v>
      </c>
      <c r="D196" s="17" t="s">
        <v>1444</v>
      </c>
      <c r="E196" s="24" t="s">
        <v>1446</v>
      </c>
      <c r="F196" s="24" t="s">
        <v>157</v>
      </c>
      <c r="G196" s="24" t="s">
        <v>332</v>
      </c>
      <c r="H196" s="18">
        <v>2020</v>
      </c>
      <c r="I196" s="24" t="s">
        <v>617</v>
      </c>
      <c r="J196" s="18" t="s">
        <v>333</v>
      </c>
      <c r="K196" s="18">
        <v>13571241504</v>
      </c>
      <c r="L196" s="24">
        <v>12</v>
      </c>
      <c r="M196" s="24"/>
      <c r="N196" s="24"/>
      <c r="O196" s="24"/>
      <c r="P196" s="24"/>
      <c r="Q196" s="24"/>
      <c r="R196" s="24">
        <v>12</v>
      </c>
      <c r="S196" s="24"/>
      <c r="T196" s="24"/>
      <c r="U196" s="24"/>
      <c r="V196" s="24"/>
      <c r="W196" s="24"/>
      <c r="X196" s="24"/>
      <c r="Y196" s="24"/>
      <c r="Z196" s="24"/>
      <c r="AA196" s="18" t="s">
        <v>135</v>
      </c>
      <c r="AB196" s="18" t="s">
        <v>116</v>
      </c>
      <c r="AC196" s="18" t="s">
        <v>116</v>
      </c>
      <c r="AD196" s="18" t="s">
        <v>136</v>
      </c>
      <c r="AE196" s="18" t="s">
        <v>136</v>
      </c>
      <c r="AF196" s="18" t="s">
        <v>136</v>
      </c>
      <c r="AG196" s="24">
        <v>69</v>
      </c>
      <c r="AH196" s="18">
        <v>150</v>
      </c>
      <c r="AI196" s="24">
        <v>69</v>
      </c>
      <c r="AJ196" s="18">
        <v>150</v>
      </c>
      <c r="AK196" s="24" t="s">
        <v>877</v>
      </c>
      <c r="AL196" s="24" t="s">
        <v>877</v>
      </c>
      <c r="AM196" s="24"/>
    </row>
    <row r="197" s="5" customFormat="1" ht="46" customHeight="1" spans="1:39">
      <c r="A197" s="18" t="s">
        <v>1443</v>
      </c>
      <c r="B197" s="17" t="s">
        <v>1444</v>
      </c>
      <c r="C197" s="27">
        <v>10200910003</v>
      </c>
      <c r="D197" s="17" t="s">
        <v>1444</v>
      </c>
      <c r="E197" s="24" t="s">
        <v>1447</v>
      </c>
      <c r="F197" s="24" t="s">
        <v>157</v>
      </c>
      <c r="G197" s="24" t="s">
        <v>1448</v>
      </c>
      <c r="H197" s="18">
        <v>2020</v>
      </c>
      <c r="I197" s="24" t="s">
        <v>617</v>
      </c>
      <c r="J197" s="18" t="s">
        <v>339</v>
      </c>
      <c r="K197" s="18">
        <v>18091267888</v>
      </c>
      <c r="L197" s="24">
        <v>10</v>
      </c>
      <c r="M197" s="24"/>
      <c r="N197" s="24"/>
      <c r="O197" s="24"/>
      <c r="P197" s="24"/>
      <c r="Q197" s="24"/>
      <c r="R197" s="24">
        <v>10</v>
      </c>
      <c r="S197" s="24"/>
      <c r="T197" s="24"/>
      <c r="U197" s="24"/>
      <c r="V197" s="24"/>
      <c r="W197" s="24"/>
      <c r="X197" s="24"/>
      <c r="Y197" s="24"/>
      <c r="Z197" s="24"/>
      <c r="AA197" s="18" t="s">
        <v>135</v>
      </c>
      <c r="AB197" s="18" t="s">
        <v>116</v>
      </c>
      <c r="AC197" s="18" t="s">
        <v>116</v>
      </c>
      <c r="AD197" s="18" t="s">
        <v>136</v>
      </c>
      <c r="AE197" s="18" t="s">
        <v>136</v>
      </c>
      <c r="AF197" s="18" t="s">
        <v>136</v>
      </c>
      <c r="AG197" s="24">
        <v>15</v>
      </c>
      <c r="AH197" s="18">
        <v>35</v>
      </c>
      <c r="AI197" s="24">
        <v>15</v>
      </c>
      <c r="AJ197" s="18">
        <v>35</v>
      </c>
      <c r="AK197" s="24" t="s">
        <v>877</v>
      </c>
      <c r="AL197" s="24" t="s">
        <v>877</v>
      </c>
      <c r="AM197" s="24"/>
    </row>
    <row r="198" s="5" customFormat="1" ht="46" customHeight="1" spans="1:39">
      <c r="A198" s="18" t="s">
        <v>1443</v>
      </c>
      <c r="B198" s="17" t="s">
        <v>801</v>
      </c>
      <c r="C198" s="24">
        <v>10200920001</v>
      </c>
      <c r="D198" s="24" t="s">
        <v>1449</v>
      </c>
      <c r="E198" s="24" t="s">
        <v>1450</v>
      </c>
      <c r="F198" s="24" t="s">
        <v>155</v>
      </c>
      <c r="G198" s="24" t="s">
        <v>899</v>
      </c>
      <c r="H198" s="18">
        <v>2020</v>
      </c>
      <c r="I198" s="24" t="s">
        <v>617</v>
      </c>
      <c r="J198" s="18" t="s">
        <v>1451</v>
      </c>
      <c r="K198" s="18">
        <v>13629126800</v>
      </c>
      <c r="L198" s="24">
        <v>50</v>
      </c>
      <c r="M198" s="24"/>
      <c r="N198" s="24"/>
      <c r="O198" s="24"/>
      <c r="P198" s="24"/>
      <c r="Q198" s="24"/>
      <c r="R198" s="24">
        <v>50</v>
      </c>
      <c r="S198" s="24"/>
      <c r="T198" s="24"/>
      <c r="U198" s="24"/>
      <c r="V198" s="24"/>
      <c r="W198" s="24"/>
      <c r="X198" s="24"/>
      <c r="Y198" s="24"/>
      <c r="Z198" s="24"/>
      <c r="AA198" s="18" t="s">
        <v>135</v>
      </c>
      <c r="AB198" s="18" t="s">
        <v>116</v>
      </c>
      <c r="AC198" s="18" t="s">
        <v>116</v>
      </c>
      <c r="AD198" s="18" t="s">
        <v>136</v>
      </c>
      <c r="AE198" s="18" t="s">
        <v>136</v>
      </c>
      <c r="AF198" s="18" t="s">
        <v>136</v>
      </c>
      <c r="AG198" s="18">
        <v>63</v>
      </c>
      <c r="AH198" s="18">
        <v>142</v>
      </c>
      <c r="AI198" s="18">
        <v>63</v>
      </c>
      <c r="AJ198" s="18">
        <v>142</v>
      </c>
      <c r="AK198" s="24" t="s">
        <v>877</v>
      </c>
      <c r="AL198" s="24" t="s">
        <v>877</v>
      </c>
      <c r="AM198" s="24"/>
    </row>
    <row r="199" s="5" customFormat="1" ht="57" customHeight="1" spans="1:39">
      <c r="A199" s="18" t="s">
        <v>1443</v>
      </c>
      <c r="B199" s="17" t="s">
        <v>801</v>
      </c>
      <c r="C199" s="24">
        <v>10200920002</v>
      </c>
      <c r="D199" s="18" t="s">
        <v>802</v>
      </c>
      <c r="E199" s="18" t="s">
        <v>1452</v>
      </c>
      <c r="F199" s="18" t="s">
        <v>804</v>
      </c>
      <c r="G199" s="18"/>
      <c r="H199" s="18">
        <v>2020</v>
      </c>
      <c r="I199" s="18" t="s">
        <v>1453</v>
      </c>
      <c r="J199" s="18" t="s">
        <v>806</v>
      </c>
      <c r="K199" s="18">
        <v>6521367</v>
      </c>
      <c r="L199" s="18">
        <v>132.2</v>
      </c>
      <c r="M199" s="24"/>
      <c r="N199" s="24"/>
      <c r="O199" s="24"/>
      <c r="P199" s="18"/>
      <c r="Q199" s="24"/>
      <c r="R199" s="18">
        <v>132.2</v>
      </c>
      <c r="S199" s="24"/>
      <c r="T199" s="24"/>
      <c r="U199" s="24"/>
      <c r="V199" s="24"/>
      <c r="W199" s="24"/>
      <c r="X199" s="24"/>
      <c r="Y199" s="24"/>
      <c r="Z199" s="24"/>
      <c r="AA199" s="18" t="s">
        <v>135</v>
      </c>
      <c r="AB199" s="18" t="s">
        <v>136</v>
      </c>
      <c r="AC199" s="18" t="s">
        <v>136</v>
      </c>
      <c r="AD199" s="18" t="s">
        <v>136</v>
      </c>
      <c r="AE199" s="18" t="s">
        <v>136</v>
      </c>
      <c r="AF199" s="18" t="s">
        <v>136</v>
      </c>
      <c r="AG199" s="18">
        <v>6796</v>
      </c>
      <c r="AH199" s="18">
        <v>14874</v>
      </c>
      <c r="AI199" s="18">
        <v>26356</v>
      </c>
      <c r="AJ199" s="18">
        <v>71878</v>
      </c>
      <c r="AK199" s="18" t="s">
        <v>807</v>
      </c>
      <c r="AL199" s="18" t="s">
        <v>808</v>
      </c>
      <c r="AM199" s="24"/>
    </row>
    <row r="200" s="5" customFormat="1" ht="57" customHeight="1" spans="1:39">
      <c r="A200" s="18" t="s">
        <v>1443</v>
      </c>
      <c r="B200" s="17" t="s">
        <v>801</v>
      </c>
      <c r="C200" s="24">
        <v>10200920003</v>
      </c>
      <c r="D200" s="18" t="s">
        <v>1454</v>
      </c>
      <c r="E200" s="18" t="s">
        <v>1455</v>
      </c>
      <c r="F200" s="18" t="s">
        <v>804</v>
      </c>
      <c r="G200" s="24"/>
      <c r="H200" s="18">
        <v>2020</v>
      </c>
      <c r="I200" s="18" t="s">
        <v>1453</v>
      </c>
      <c r="J200" s="18" t="s">
        <v>806</v>
      </c>
      <c r="K200" s="18">
        <v>6521367</v>
      </c>
      <c r="L200" s="18">
        <v>216.6916</v>
      </c>
      <c r="M200" s="24"/>
      <c r="N200" s="24"/>
      <c r="O200" s="24"/>
      <c r="P200" s="18"/>
      <c r="Q200" s="24"/>
      <c r="R200" s="18"/>
      <c r="S200" s="24"/>
      <c r="T200" s="24"/>
      <c r="U200" s="24"/>
      <c r="V200" s="24"/>
      <c r="W200" s="18">
        <v>216.6916</v>
      </c>
      <c r="X200" s="24"/>
      <c r="Y200" s="24"/>
      <c r="Z200" s="24"/>
      <c r="AA200" s="18" t="s">
        <v>135</v>
      </c>
      <c r="AB200" s="18" t="s">
        <v>136</v>
      </c>
      <c r="AC200" s="18" t="s">
        <v>136</v>
      </c>
      <c r="AD200" s="18" t="s">
        <v>136</v>
      </c>
      <c r="AE200" s="18" t="s">
        <v>136</v>
      </c>
      <c r="AF200" s="18" t="s">
        <v>136</v>
      </c>
      <c r="AG200" s="18">
        <v>6796</v>
      </c>
      <c r="AH200" s="18">
        <v>14874</v>
      </c>
      <c r="AI200" s="18">
        <v>26356</v>
      </c>
      <c r="AJ200" s="18">
        <v>71878</v>
      </c>
      <c r="AK200" s="18" t="s">
        <v>807</v>
      </c>
      <c r="AL200" s="18" t="s">
        <v>808</v>
      </c>
      <c r="AM200" s="24"/>
    </row>
    <row r="201" s="5" customFormat="1" ht="46" customHeight="1" spans="1:39">
      <c r="A201" s="18" t="s">
        <v>1443</v>
      </c>
      <c r="B201" s="17" t="s">
        <v>801</v>
      </c>
      <c r="C201" s="24">
        <v>10200920004</v>
      </c>
      <c r="D201" s="18" t="s">
        <v>1456</v>
      </c>
      <c r="E201" s="18" t="s">
        <v>1457</v>
      </c>
      <c r="F201" s="18" t="s">
        <v>155</v>
      </c>
      <c r="G201" s="18" t="s">
        <v>661</v>
      </c>
      <c r="H201" s="18">
        <v>2020</v>
      </c>
      <c r="I201" s="18" t="s">
        <v>813</v>
      </c>
      <c r="J201" s="18" t="s">
        <v>814</v>
      </c>
      <c r="K201" s="18">
        <v>18091087668</v>
      </c>
      <c r="L201" s="88">
        <v>180</v>
      </c>
      <c r="M201" s="24"/>
      <c r="N201" s="88"/>
      <c r="O201" s="24"/>
      <c r="P201" s="24"/>
      <c r="Q201" s="24"/>
      <c r="R201" s="88">
        <v>180</v>
      </c>
      <c r="S201" s="24"/>
      <c r="T201" s="24"/>
      <c r="U201" s="24"/>
      <c r="V201" s="24"/>
      <c r="W201" s="24"/>
      <c r="X201" s="24"/>
      <c r="Y201" s="24"/>
      <c r="Z201" s="24"/>
      <c r="AA201" s="18" t="s">
        <v>135</v>
      </c>
      <c r="AB201" s="18" t="s">
        <v>116</v>
      </c>
      <c r="AC201" s="18" t="s">
        <v>116</v>
      </c>
      <c r="AD201" s="18" t="s">
        <v>116</v>
      </c>
      <c r="AE201" s="18" t="s">
        <v>116</v>
      </c>
      <c r="AF201" s="18" t="s">
        <v>136</v>
      </c>
      <c r="AG201" s="18">
        <v>45</v>
      </c>
      <c r="AH201" s="18">
        <v>100</v>
      </c>
      <c r="AI201" s="24">
        <v>152</v>
      </c>
      <c r="AJ201" s="18">
        <v>380</v>
      </c>
      <c r="AK201" s="18" t="s">
        <v>843</v>
      </c>
      <c r="AL201" s="18" t="s">
        <v>1458</v>
      </c>
      <c r="AM201" s="24"/>
    </row>
    <row r="202" s="5" customFormat="1" ht="46" customHeight="1" spans="1:39">
      <c r="A202" s="18" t="s">
        <v>1443</v>
      </c>
      <c r="B202" s="17" t="s">
        <v>801</v>
      </c>
      <c r="C202" s="24">
        <v>10200920005</v>
      </c>
      <c r="D202" s="18" t="s">
        <v>1456</v>
      </c>
      <c r="E202" s="18" t="s">
        <v>1457</v>
      </c>
      <c r="F202" s="18" t="s">
        <v>155</v>
      </c>
      <c r="G202" s="18" t="s">
        <v>238</v>
      </c>
      <c r="H202" s="18">
        <v>2020</v>
      </c>
      <c r="I202" s="18" t="s">
        <v>813</v>
      </c>
      <c r="J202" s="18" t="s">
        <v>814</v>
      </c>
      <c r="K202" s="18">
        <v>18091087668</v>
      </c>
      <c r="L202" s="88">
        <v>250</v>
      </c>
      <c r="M202" s="18"/>
      <c r="N202" s="88"/>
      <c r="O202" s="18"/>
      <c r="P202" s="18"/>
      <c r="Q202" s="18"/>
      <c r="R202" s="88">
        <v>250</v>
      </c>
      <c r="S202" s="18"/>
      <c r="T202" s="18"/>
      <c r="U202" s="18"/>
      <c r="V202" s="18"/>
      <c r="W202" s="18"/>
      <c r="X202" s="18"/>
      <c r="Y202" s="18"/>
      <c r="Z202" s="18"/>
      <c r="AA202" s="18" t="s">
        <v>135</v>
      </c>
      <c r="AB202" s="18" t="s">
        <v>116</v>
      </c>
      <c r="AC202" s="18" t="s">
        <v>116</v>
      </c>
      <c r="AD202" s="18" t="s">
        <v>116</v>
      </c>
      <c r="AE202" s="18" t="s">
        <v>116</v>
      </c>
      <c r="AF202" s="18" t="s">
        <v>136</v>
      </c>
      <c r="AG202" s="18">
        <v>75</v>
      </c>
      <c r="AH202" s="18">
        <v>169</v>
      </c>
      <c r="AI202" s="18">
        <v>457</v>
      </c>
      <c r="AJ202" s="18">
        <v>1055</v>
      </c>
      <c r="AK202" s="18" t="s">
        <v>843</v>
      </c>
      <c r="AL202" s="18" t="s">
        <v>1459</v>
      </c>
      <c r="AM202" s="18"/>
    </row>
    <row r="203" s="5" customFormat="1" ht="46" customHeight="1" spans="1:39">
      <c r="A203" s="18" t="s">
        <v>1443</v>
      </c>
      <c r="B203" s="17" t="s">
        <v>801</v>
      </c>
      <c r="C203" s="24">
        <v>10200920006</v>
      </c>
      <c r="D203" s="18" t="s">
        <v>1456</v>
      </c>
      <c r="E203" s="18" t="s">
        <v>1457</v>
      </c>
      <c r="F203" s="18" t="s">
        <v>155</v>
      </c>
      <c r="G203" s="18" t="s">
        <v>317</v>
      </c>
      <c r="H203" s="18">
        <v>2020</v>
      </c>
      <c r="I203" s="18" t="s">
        <v>813</v>
      </c>
      <c r="J203" s="18" t="s">
        <v>814</v>
      </c>
      <c r="K203" s="18">
        <v>18091087668</v>
      </c>
      <c r="L203" s="88">
        <v>200</v>
      </c>
      <c r="M203" s="18"/>
      <c r="N203" s="88"/>
      <c r="O203" s="18"/>
      <c r="P203" s="18"/>
      <c r="Q203" s="18"/>
      <c r="R203" s="88">
        <v>200</v>
      </c>
      <c r="S203" s="18"/>
      <c r="T203" s="18"/>
      <c r="U203" s="18"/>
      <c r="V203" s="18"/>
      <c r="W203" s="18"/>
      <c r="X203" s="18"/>
      <c r="Y203" s="18"/>
      <c r="Z203" s="18"/>
      <c r="AA203" s="18" t="s">
        <v>135</v>
      </c>
      <c r="AB203" s="18" t="s">
        <v>116</v>
      </c>
      <c r="AC203" s="18" t="s">
        <v>116</v>
      </c>
      <c r="AD203" s="18" t="s">
        <v>116</v>
      </c>
      <c r="AE203" s="18" t="s">
        <v>116</v>
      </c>
      <c r="AF203" s="18" t="s">
        <v>136</v>
      </c>
      <c r="AG203" s="18">
        <v>79</v>
      </c>
      <c r="AH203" s="18">
        <v>195</v>
      </c>
      <c r="AI203" s="18">
        <v>362</v>
      </c>
      <c r="AJ203" s="18">
        <v>945</v>
      </c>
      <c r="AK203" s="18" t="s">
        <v>843</v>
      </c>
      <c r="AL203" s="18" t="s">
        <v>1460</v>
      </c>
      <c r="AM203" s="18"/>
    </row>
    <row r="204" s="5" customFormat="1" ht="46" customHeight="1" spans="1:39">
      <c r="A204" s="18" t="s">
        <v>1443</v>
      </c>
      <c r="B204" s="17" t="s">
        <v>801</v>
      </c>
      <c r="C204" s="24">
        <v>10200920007</v>
      </c>
      <c r="D204" s="18" t="s">
        <v>1456</v>
      </c>
      <c r="E204" s="18" t="s">
        <v>1461</v>
      </c>
      <c r="F204" s="18" t="s">
        <v>155</v>
      </c>
      <c r="G204" s="18" t="s">
        <v>314</v>
      </c>
      <c r="H204" s="18">
        <v>2020</v>
      </c>
      <c r="I204" s="18" t="s">
        <v>813</v>
      </c>
      <c r="J204" s="18" t="s">
        <v>814</v>
      </c>
      <c r="K204" s="18">
        <v>18091087668</v>
      </c>
      <c r="L204" s="88">
        <v>30</v>
      </c>
      <c r="M204" s="18"/>
      <c r="N204" s="88"/>
      <c r="O204" s="18"/>
      <c r="P204" s="18"/>
      <c r="Q204" s="18"/>
      <c r="R204" s="88">
        <v>30</v>
      </c>
      <c r="S204" s="18"/>
      <c r="T204" s="18"/>
      <c r="U204" s="18"/>
      <c r="V204" s="18"/>
      <c r="W204" s="18"/>
      <c r="X204" s="18"/>
      <c r="Y204" s="18"/>
      <c r="Z204" s="18"/>
      <c r="AA204" s="18" t="s">
        <v>135</v>
      </c>
      <c r="AB204" s="18" t="s">
        <v>116</v>
      </c>
      <c r="AC204" s="18" t="s">
        <v>136</v>
      </c>
      <c r="AD204" s="18" t="s">
        <v>116</v>
      </c>
      <c r="AE204" s="18" t="s">
        <v>116</v>
      </c>
      <c r="AF204" s="18" t="s">
        <v>136</v>
      </c>
      <c r="AG204" s="18">
        <v>21</v>
      </c>
      <c r="AH204" s="18">
        <v>42</v>
      </c>
      <c r="AI204" s="18">
        <v>65</v>
      </c>
      <c r="AJ204" s="18">
        <v>230</v>
      </c>
      <c r="AK204" s="18" t="s">
        <v>843</v>
      </c>
      <c r="AL204" s="18" t="s">
        <v>1462</v>
      </c>
      <c r="AM204" s="18"/>
    </row>
    <row r="205" s="5" customFormat="1" ht="46" customHeight="1" spans="1:39">
      <c r="A205" s="18" t="s">
        <v>1443</v>
      </c>
      <c r="B205" s="17" t="s">
        <v>801</v>
      </c>
      <c r="C205" s="24">
        <v>10200920008</v>
      </c>
      <c r="D205" s="18" t="s">
        <v>1456</v>
      </c>
      <c r="E205" s="18" t="s">
        <v>1457</v>
      </c>
      <c r="F205" s="18" t="s">
        <v>155</v>
      </c>
      <c r="G205" s="18" t="s">
        <v>232</v>
      </c>
      <c r="H205" s="18">
        <v>2020</v>
      </c>
      <c r="I205" s="18" t="s">
        <v>813</v>
      </c>
      <c r="J205" s="18" t="s">
        <v>814</v>
      </c>
      <c r="K205" s="18">
        <v>18091087668</v>
      </c>
      <c r="L205" s="88">
        <v>101.65</v>
      </c>
      <c r="M205" s="18"/>
      <c r="N205" s="88"/>
      <c r="O205" s="18"/>
      <c r="P205" s="18"/>
      <c r="Q205" s="18"/>
      <c r="R205" s="88">
        <v>101.65</v>
      </c>
      <c r="S205" s="18"/>
      <c r="T205" s="18"/>
      <c r="U205" s="18"/>
      <c r="V205" s="18"/>
      <c r="W205" s="18"/>
      <c r="X205" s="18"/>
      <c r="Y205" s="18"/>
      <c r="Z205" s="18"/>
      <c r="AA205" s="18" t="s">
        <v>135</v>
      </c>
      <c r="AB205" s="18" t="s">
        <v>116</v>
      </c>
      <c r="AC205" s="18" t="s">
        <v>116</v>
      </c>
      <c r="AD205" s="18" t="s">
        <v>116</v>
      </c>
      <c r="AE205" s="18" t="s">
        <v>116</v>
      </c>
      <c r="AF205" s="18" t="s">
        <v>136</v>
      </c>
      <c r="AG205" s="18">
        <v>41</v>
      </c>
      <c r="AH205" s="18">
        <v>69</v>
      </c>
      <c r="AI205" s="18">
        <v>144</v>
      </c>
      <c r="AJ205" s="18">
        <v>363</v>
      </c>
      <c r="AK205" s="18" t="s">
        <v>843</v>
      </c>
      <c r="AL205" s="18" t="s">
        <v>1463</v>
      </c>
      <c r="AM205" s="18"/>
    </row>
    <row r="206" s="5" customFormat="1" ht="46" customHeight="1" spans="1:39">
      <c r="A206" s="18" t="s">
        <v>1443</v>
      </c>
      <c r="B206" s="17" t="s">
        <v>801</v>
      </c>
      <c r="C206" s="24">
        <v>10200920009</v>
      </c>
      <c r="D206" s="18" t="s">
        <v>1456</v>
      </c>
      <c r="E206" s="18" t="s">
        <v>1457</v>
      </c>
      <c r="F206" s="18" t="s">
        <v>155</v>
      </c>
      <c r="G206" s="18" t="s">
        <v>991</v>
      </c>
      <c r="H206" s="18">
        <v>2020</v>
      </c>
      <c r="I206" s="18" t="s">
        <v>813</v>
      </c>
      <c r="J206" s="18" t="s">
        <v>814</v>
      </c>
      <c r="K206" s="18">
        <v>18091087668</v>
      </c>
      <c r="L206" s="88">
        <v>86.67</v>
      </c>
      <c r="M206" s="18"/>
      <c r="N206" s="88"/>
      <c r="O206" s="18"/>
      <c r="P206" s="18"/>
      <c r="Q206" s="18"/>
      <c r="R206" s="88">
        <v>86.67</v>
      </c>
      <c r="S206" s="18"/>
      <c r="T206" s="18"/>
      <c r="U206" s="18"/>
      <c r="V206" s="18"/>
      <c r="W206" s="18"/>
      <c r="X206" s="18"/>
      <c r="Y206" s="18"/>
      <c r="Z206" s="18"/>
      <c r="AA206" s="18" t="s">
        <v>135</v>
      </c>
      <c r="AB206" s="18" t="s">
        <v>116</v>
      </c>
      <c r="AC206" s="18" t="s">
        <v>116</v>
      </c>
      <c r="AD206" s="18" t="s">
        <v>116</v>
      </c>
      <c r="AE206" s="18" t="s">
        <v>116</v>
      </c>
      <c r="AF206" s="18" t="s">
        <v>136</v>
      </c>
      <c r="AG206" s="18">
        <v>40</v>
      </c>
      <c r="AH206" s="18">
        <v>94</v>
      </c>
      <c r="AI206" s="18">
        <v>146</v>
      </c>
      <c r="AJ206" s="18">
        <v>346</v>
      </c>
      <c r="AK206" s="18" t="s">
        <v>843</v>
      </c>
      <c r="AL206" s="18" t="s">
        <v>1464</v>
      </c>
      <c r="AM206" s="18"/>
    </row>
    <row r="207" s="5" customFormat="1" ht="46" customHeight="1" spans="1:39">
      <c r="A207" s="18" t="s">
        <v>1443</v>
      </c>
      <c r="B207" s="17" t="s">
        <v>801</v>
      </c>
      <c r="C207" s="24">
        <v>10200920010</v>
      </c>
      <c r="D207" s="18" t="s">
        <v>1456</v>
      </c>
      <c r="E207" s="18" t="s">
        <v>1457</v>
      </c>
      <c r="F207" s="18" t="s">
        <v>149</v>
      </c>
      <c r="G207" s="18" t="s">
        <v>1317</v>
      </c>
      <c r="H207" s="18">
        <v>2020</v>
      </c>
      <c r="I207" s="18" t="s">
        <v>813</v>
      </c>
      <c r="J207" s="18" t="s">
        <v>814</v>
      </c>
      <c r="K207" s="18">
        <v>18091087668</v>
      </c>
      <c r="L207" s="88">
        <v>250</v>
      </c>
      <c r="M207" s="18"/>
      <c r="N207" s="88"/>
      <c r="O207" s="18"/>
      <c r="P207" s="18"/>
      <c r="Q207" s="18"/>
      <c r="R207" s="88">
        <v>250</v>
      </c>
      <c r="S207" s="18"/>
      <c r="T207" s="18"/>
      <c r="U207" s="18"/>
      <c r="V207" s="18"/>
      <c r="W207" s="18"/>
      <c r="X207" s="18"/>
      <c r="Y207" s="18"/>
      <c r="Z207" s="18"/>
      <c r="AA207" s="18" t="s">
        <v>135</v>
      </c>
      <c r="AB207" s="18" t="s">
        <v>116</v>
      </c>
      <c r="AC207" s="18" t="s">
        <v>116</v>
      </c>
      <c r="AD207" s="18" t="s">
        <v>116</v>
      </c>
      <c r="AE207" s="18" t="s">
        <v>116</v>
      </c>
      <c r="AF207" s="18" t="s">
        <v>136</v>
      </c>
      <c r="AG207" s="18">
        <v>91</v>
      </c>
      <c r="AH207" s="18">
        <v>199</v>
      </c>
      <c r="AI207" s="18">
        <v>305</v>
      </c>
      <c r="AJ207" s="18">
        <v>889</v>
      </c>
      <c r="AK207" s="18" t="s">
        <v>843</v>
      </c>
      <c r="AL207" s="18" t="s">
        <v>1465</v>
      </c>
      <c r="AM207" s="18"/>
    </row>
    <row r="208" s="5" customFormat="1" ht="46" customHeight="1" spans="1:39">
      <c r="A208" s="18" t="s">
        <v>1443</v>
      </c>
      <c r="B208" s="17" t="s">
        <v>801</v>
      </c>
      <c r="C208" s="24">
        <v>10200920011</v>
      </c>
      <c r="D208" s="18" t="s">
        <v>1456</v>
      </c>
      <c r="E208" s="18" t="s">
        <v>1457</v>
      </c>
      <c r="F208" s="18" t="s">
        <v>149</v>
      </c>
      <c r="G208" s="18" t="s">
        <v>287</v>
      </c>
      <c r="H208" s="18">
        <v>2020</v>
      </c>
      <c r="I208" s="18" t="s">
        <v>813</v>
      </c>
      <c r="J208" s="18" t="s">
        <v>814</v>
      </c>
      <c r="K208" s="18">
        <v>18091087668</v>
      </c>
      <c r="L208" s="88">
        <v>145.52</v>
      </c>
      <c r="M208" s="18"/>
      <c r="N208" s="88"/>
      <c r="O208" s="18"/>
      <c r="P208" s="18"/>
      <c r="Q208" s="18"/>
      <c r="R208" s="88">
        <v>145.52</v>
      </c>
      <c r="S208" s="18"/>
      <c r="T208" s="18"/>
      <c r="U208" s="18"/>
      <c r="V208" s="18"/>
      <c r="W208" s="18"/>
      <c r="X208" s="18"/>
      <c r="Y208" s="18"/>
      <c r="Z208" s="18"/>
      <c r="AA208" s="18" t="s">
        <v>135</v>
      </c>
      <c r="AB208" s="18" t="s">
        <v>116</v>
      </c>
      <c r="AC208" s="18" t="s">
        <v>116</v>
      </c>
      <c r="AD208" s="18" t="s">
        <v>116</v>
      </c>
      <c r="AE208" s="18" t="s">
        <v>116</v>
      </c>
      <c r="AF208" s="18" t="s">
        <v>136</v>
      </c>
      <c r="AG208" s="18">
        <v>73</v>
      </c>
      <c r="AH208" s="18">
        <v>178</v>
      </c>
      <c r="AI208" s="18">
        <v>284</v>
      </c>
      <c r="AJ208" s="18">
        <v>871</v>
      </c>
      <c r="AK208" s="18" t="s">
        <v>843</v>
      </c>
      <c r="AL208" s="18" t="s">
        <v>1466</v>
      </c>
      <c r="AM208" s="18"/>
    </row>
    <row r="209" s="5" customFormat="1" ht="46" customHeight="1" spans="1:39">
      <c r="A209" s="18" t="s">
        <v>1443</v>
      </c>
      <c r="B209" s="17" t="s">
        <v>801</v>
      </c>
      <c r="C209" s="24">
        <v>10200920012</v>
      </c>
      <c r="D209" s="18" t="s">
        <v>1456</v>
      </c>
      <c r="E209" s="18" t="s">
        <v>1457</v>
      </c>
      <c r="F209" s="18" t="s">
        <v>149</v>
      </c>
      <c r="G209" s="18" t="s">
        <v>281</v>
      </c>
      <c r="H209" s="18">
        <v>2020</v>
      </c>
      <c r="I209" s="18" t="s">
        <v>813</v>
      </c>
      <c r="J209" s="18" t="s">
        <v>814</v>
      </c>
      <c r="K209" s="18">
        <v>18091087668</v>
      </c>
      <c r="L209" s="88">
        <v>198.58</v>
      </c>
      <c r="M209" s="18"/>
      <c r="N209" s="88"/>
      <c r="O209" s="18"/>
      <c r="P209" s="18"/>
      <c r="Q209" s="18"/>
      <c r="R209" s="88">
        <v>198.58</v>
      </c>
      <c r="S209" s="18"/>
      <c r="T209" s="18"/>
      <c r="U209" s="18"/>
      <c r="V209" s="18"/>
      <c r="W209" s="18"/>
      <c r="X209" s="18"/>
      <c r="Y209" s="18"/>
      <c r="Z209" s="18"/>
      <c r="AA209" s="18" t="s">
        <v>135</v>
      </c>
      <c r="AB209" s="18" t="s">
        <v>116</v>
      </c>
      <c r="AC209" s="18" t="s">
        <v>116</v>
      </c>
      <c r="AD209" s="18" t="s">
        <v>116</v>
      </c>
      <c r="AE209" s="18" t="s">
        <v>116</v>
      </c>
      <c r="AF209" s="18" t="s">
        <v>136</v>
      </c>
      <c r="AG209" s="18">
        <v>66</v>
      </c>
      <c r="AH209" s="18">
        <v>140</v>
      </c>
      <c r="AI209" s="18">
        <v>287</v>
      </c>
      <c r="AJ209" s="18">
        <v>815</v>
      </c>
      <c r="AK209" s="18" t="s">
        <v>843</v>
      </c>
      <c r="AL209" s="18" t="s">
        <v>1467</v>
      </c>
      <c r="AM209" s="18"/>
    </row>
    <row r="210" s="5" customFormat="1" ht="46" customHeight="1" spans="1:39">
      <c r="A210" s="18" t="s">
        <v>1443</v>
      </c>
      <c r="B210" s="17" t="s">
        <v>801</v>
      </c>
      <c r="C210" s="24">
        <v>10200920013</v>
      </c>
      <c r="D210" s="18" t="s">
        <v>1456</v>
      </c>
      <c r="E210" s="18" t="s">
        <v>1457</v>
      </c>
      <c r="F210" s="33" t="s">
        <v>143</v>
      </c>
      <c r="G210" s="18" t="s">
        <v>491</v>
      </c>
      <c r="H210" s="18">
        <v>2020</v>
      </c>
      <c r="I210" s="18" t="s">
        <v>813</v>
      </c>
      <c r="J210" s="18" t="s">
        <v>814</v>
      </c>
      <c r="K210" s="18">
        <v>18091087668</v>
      </c>
      <c r="L210" s="88">
        <v>140</v>
      </c>
      <c r="M210" s="18"/>
      <c r="N210" s="88"/>
      <c r="O210" s="18"/>
      <c r="P210" s="18"/>
      <c r="Q210" s="18"/>
      <c r="R210" s="88">
        <v>140</v>
      </c>
      <c r="S210" s="18"/>
      <c r="T210" s="18"/>
      <c r="U210" s="18"/>
      <c r="V210" s="18"/>
      <c r="W210" s="18"/>
      <c r="X210" s="18"/>
      <c r="Y210" s="18"/>
      <c r="Z210" s="18"/>
      <c r="AA210" s="18" t="s">
        <v>135</v>
      </c>
      <c r="AB210" s="18" t="s">
        <v>116</v>
      </c>
      <c r="AC210" s="18" t="s">
        <v>116</v>
      </c>
      <c r="AD210" s="18" t="s">
        <v>116</v>
      </c>
      <c r="AE210" s="18" t="s">
        <v>116</v>
      </c>
      <c r="AF210" s="18" t="s">
        <v>136</v>
      </c>
      <c r="AG210" s="18">
        <v>43</v>
      </c>
      <c r="AH210" s="18">
        <v>82</v>
      </c>
      <c r="AI210" s="18">
        <v>170</v>
      </c>
      <c r="AJ210" s="18">
        <v>580</v>
      </c>
      <c r="AK210" s="18" t="s">
        <v>843</v>
      </c>
      <c r="AL210" s="18" t="s">
        <v>1468</v>
      </c>
      <c r="AM210" s="18"/>
    </row>
    <row r="211" s="5" customFormat="1" ht="46" customHeight="1" spans="1:39">
      <c r="A211" s="18" t="s">
        <v>1443</v>
      </c>
      <c r="B211" s="17" t="s">
        <v>801</v>
      </c>
      <c r="C211" s="24">
        <v>10200920014</v>
      </c>
      <c r="D211" s="18" t="s">
        <v>1456</v>
      </c>
      <c r="E211" s="18" t="s">
        <v>1457</v>
      </c>
      <c r="F211" s="33" t="s">
        <v>143</v>
      </c>
      <c r="G211" s="18" t="s">
        <v>365</v>
      </c>
      <c r="H211" s="18">
        <v>2020</v>
      </c>
      <c r="I211" s="18" t="s">
        <v>813</v>
      </c>
      <c r="J211" s="18" t="s">
        <v>814</v>
      </c>
      <c r="K211" s="18">
        <v>18091087668</v>
      </c>
      <c r="L211" s="88">
        <v>314.01</v>
      </c>
      <c r="M211" s="18"/>
      <c r="N211" s="88"/>
      <c r="O211" s="18"/>
      <c r="P211" s="18"/>
      <c r="Q211" s="18"/>
      <c r="R211" s="88">
        <v>314.01</v>
      </c>
      <c r="S211" s="18"/>
      <c r="T211" s="18"/>
      <c r="U211" s="18"/>
      <c r="V211" s="18"/>
      <c r="W211" s="18"/>
      <c r="X211" s="18"/>
      <c r="Y211" s="18"/>
      <c r="Z211" s="18"/>
      <c r="AA211" s="18" t="s">
        <v>135</v>
      </c>
      <c r="AB211" s="18" t="s">
        <v>116</v>
      </c>
      <c r="AC211" s="18" t="s">
        <v>116</v>
      </c>
      <c r="AD211" s="18" t="s">
        <v>116</v>
      </c>
      <c r="AE211" s="18" t="s">
        <v>116</v>
      </c>
      <c r="AF211" s="18" t="s">
        <v>136</v>
      </c>
      <c r="AG211" s="18">
        <v>92</v>
      </c>
      <c r="AH211" s="18">
        <v>196</v>
      </c>
      <c r="AI211" s="18">
        <v>337</v>
      </c>
      <c r="AJ211" s="18">
        <v>1049</v>
      </c>
      <c r="AK211" s="18" t="s">
        <v>843</v>
      </c>
      <c r="AL211" s="18" t="s">
        <v>1469</v>
      </c>
      <c r="AM211" s="18"/>
    </row>
    <row r="212" s="5" customFormat="1" ht="46" customHeight="1" spans="1:39">
      <c r="A212" s="18" t="s">
        <v>1443</v>
      </c>
      <c r="B212" s="17" t="s">
        <v>801</v>
      </c>
      <c r="C212" s="24">
        <v>10200920015</v>
      </c>
      <c r="D212" s="18" t="s">
        <v>1456</v>
      </c>
      <c r="E212" s="18" t="s">
        <v>1457</v>
      </c>
      <c r="F212" s="18" t="s">
        <v>153</v>
      </c>
      <c r="G212" s="18" t="s">
        <v>522</v>
      </c>
      <c r="H212" s="18">
        <v>2020</v>
      </c>
      <c r="I212" s="18" t="s">
        <v>813</v>
      </c>
      <c r="J212" s="18" t="s">
        <v>814</v>
      </c>
      <c r="K212" s="18">
        <v>18091087668</v>
      </c>
      <c r="L212" s="88">
        <v>216.26</v>
      </c>
      <c r="M212" s="18"/>
      <c r="N212" s="88"/>
      <c r="O212" s="18"/>
      <c r="P212" s="18"/>
      <c r="Q212" s="18"/>
      <c r="R212" s="88">
        <v>216.26</v>
      </c>
      <c r="S212" s="18"/>
      <c r="T212" s="18"/>
      <c r="U212" s="18"/>
      <c r="V212" s="18"/>
      <c r="W212" s="18"/>
      <c r="X212" s="18"/>
      <c r="Y212" s="18"/>
      <c r="Z212" s="18"/>
      <c r="AA212" s="18" t="s">
        <v>135</v>
      </c>
      <c r="AB212" s="18" t="s">
        <v>116</v>
      </c>
      <c r="AC212" s="18" t="s">
        <v>116</v>
      </c>
      <c r="AD212" s="18" t="s">
        <v>116</v>
      </c>
      <c r="AE212" s="18" t="s">
        <v>116</v>
      </c>
      <c r="AF212" s="18" t="s">
        <v>136</v>
      </c>
      <c r="AG212" s="18">
        <v>29</v>
      </c>
      <c r="AH212" s="18">
        <v>68</v>
      </c>
      <c r="AI212" s="18">
        <v>109</v>
      </c>
      <c r="AJ212" s="18">
        <v>344</v>
      </c>
      <c r="AK212" s="18" t="s">
        <v>843</v>
      </c>
      <c r="AL212" s="18" t="s">
        <v>1470</v>
      </c>
      <c r="AM212" s="18"/>
    </row>
    <row r="213" s="5" customFormat="1" ht="46" customHeight="1" spans="1:39">
      <c r="A213" s="18" t="s">
        <v>1443</v>
      </c>
      <c r="B213" s="17" t="s">
        <v>801</v>
      </c>
      <c r="C213" s="24">
        <v>10200920016</v>
      </c>
      <c r="D213" s="18" t="s">
        <v>1456</v>
      </c>
      <c r="E213" s="18" t="s">
        <v>1457</v>
      </c>
      <c r="F213" s="18" t="s">
        <v>153</v>
      </c>
      <c r="G213" s="18" t="s">
        <v>214</v>
      </c>
      <c r="H213" s="18">
        <v>2020</v>
      </c>
      <c r="I213" s="18" t="s">
        <v>813</v>
      </c>
      <c r="J213" s="18" t="s">
        <v>814</v>
      </c>
      <c r="K213" s="18">
        <v>18091087668</v>
      </c>
      <c r="L213" s="88">
        <v>166.62</v>
      </c>
      <c r="M213" s="18"/>
      <c r="N213" s="88"/>
      <c r="O213" s="18"/>
      <c r="P213" s="18"/>
      <c r="Q213" s="18"/>
      <c r="R213" s="88">
        <v>166.62</v>
      </c>
      <c r="S213" s="18"/>
      <c r="T213" s="18"/>
      <c r="U213" s="18"/>
      <c r="V213" s="18"/>
      <c r="W213" s="18"/>
      <c r="X213" s="18"/>
      <c r="Y213" s="18"/>
      <c r="Z213" s="18"/>
      <c r="AA213" s="18" t="s">
        <v>135</v>
      </c>
      <c r="AB213" s="18" t="s">
        <v>116</v>
      </c>
      <c r="AC213" s="18" t="s">
        <v>116</v>
      </c>
      <c r="AD213" s="18" t="s">
        <v>116</v>
      </c>
      <c r="AE213" s="18" t="s">
        <v>116</v>
      </c>
      <c r="AF213" s="18" t="s">
        <v>136</v>
      </c>
      <c r="AG213" s="18">
        <v>48</v>
      </c>
      <c r="AH213" s="18">
        <v>104</v>
      </c>
      <c r="AI213" s="18">
        <v>191</v>
      </c>
      <c r="AJ213" s="18">
        <v>520</v>
      </c>
      <c r="AK213" s="18" t="s">
        <v>843</v>
      </c>
      <c r="AL213" s="18" t="s">
        <v>1471</v>
      </c>
      <c r="AM213" s="18"/>
    </row>
    <row r="214" s="5" customFormat="1" ht="46" customHeight="1" spans="1:39">
      <c r="A214" s="18" t="s">
        <v>1443</v>
      </c>
      <c r="B214" s="17" t="s">
        <v>801</v>
      </c>
      <c r="C214" s="24">
        <v>10200920017</v>
      </c>
      <c r="D214" s="18" t="s">
        <v>1456</v>
      </c>
      <c r="E214" s="18" t="s">
        <v>1472</v>
      </c>
      <c r="F214" s="18" t="s">
        <v>153</v>
      </c>
      <c r="G214" s="18" t="s">
        <v>1223</v>
      </c>
      <c r="H214" s="18">
        <v>2020</v>
      </c>
      <c r="I214" s="18" t="s">
        <v>813</v>
      </c>
      <c r="J214" s="18" t="s">
        <v>814</v>
      </c>
      <c r="K214" s="18">
        <v>18091087668</v>
      </c>
      <c r="L214" s="88">
        <v>40</v>
      </c>
      <c r="M214" s="18"/>
      <c r="N214" s="88"/>
      <c r="O214" s="18"/>
      <c r="P214" s="18"/>
      <c r="Q214" s="18"/>
      <c r="R214" s="88">
        <v>40</v>
      </c>
      <c r="S214" s="18"/>
      <c r="T214" s="18"/>
      <c r="U214" s="18"/>
      <c r="V214" s="18"/>
      <c r="W214" s="18"/>
      <c r="X214" s="18"/>
      <c r="Y214" s="18"/>
      <c r="Z214" s="18"/>
      <c r="AA214" s="18" t="s">
        <v>135</v>
      </c>
      <c r="AB214" s="18" t="s">
        <v>116</v>
      </c>
      <c r="AC214" s="18" t="s">
        <v>116</v>
      </c>
      <c r="AD214" s="18" t="s">
        <v>116</v>
      </c>
      <c r="AE214" s="18" t="s">
        <v>116</v>
      </c>
      <c r="AF214" s="18" t="s">
        <v>136</v>
      </c>
      <c r="AG214" s="18">
        <v>19</v>
      </c>
      <c r="AH214" s="18">
        <v>43</v>
      </c>
      <c r="AI214" s="18">
        <v>85</v>
      </c>
      <c r="AJ214" s="18">
        <v>240</v>
      </c>
      <c r="AK214" s="18" t="s">
        <v>843</v>
      </c>
      <c r="AL214" s="18" t="s">
        <v>1473</v>
      </c>
      <c r="AM214" s="18"/>
    </row>
    <row r="215" s="5" customFormat="1" ht="46" customHeight="1" spans="1:39">
      <c r="A215" s="18" t="s">
        <v>1443</v>
      </c>
      <c r="B215" s="17" t="s">
        <v>801</v>
      </c>
      <c r="C215" s="24">
        <v>10200920018</v>
      </c>
      <c r="D215" s="18" t="s">
        <v>1456</v>
      </c>
      <c r="E215" s="18" t="s">
        <v>1457</v>
      </c>
      <c r="F215" s="18" t="s">
        <v>153</v>
      </c>
      <c r="G215" s="18" t="s">
        <v>659</v>
      </c>
      <c r="H215" s="18">
        <v>2020</v>
      </c>
      <c r="I215" s="18" t="s">
        <v>813</v>
      </c>
      <c r="J215" s="18" t="s">
        <v>814</v>
      </c>
      <c r="K215" s="18">
        <v>18091087668</v>
      </c>
      <c r="L215" s="88">
        <v>250</v>
      </c>
      <c r="M215" s="18"/>
      <c r="N215" s="88"/>
      <c r="O215" s="18"/>
      <c r="P215" s="18"/>
      <c r="Q215" s="18"/>
      <c r="R215" s="88">
        <v>250</v>
      </c>
      <c r="S215" s="18"/>
      <c r="T215" s="18"/>
      <c r="U215" s="18"/>
      <c r="V215" s="18"/>
      <c r="W215" s="18"/>
      <c r="X215" s="18"/>
      <c r="Y215" s="18"/>
      <c r="Z215" s="18"/>
      <c r="AA215" s="18" t="s">
        <v>135</v>
      </c>
      <c r="AB215" s="18" t="s">
        <v>116</v>
      </c>
      <c r="AC215" s="18" t="s">
        <v>116</v>
      </c>
      <c r="AD215" s="18" t="s">
        <v>116</v>
      </c>
      <c r="AE215" s="18" t="s">
        <v>116</v>
      </c>
      <c r="AF215" s="18" t="s">
        <v>136</v>
      </c>
      <c r="AG215" s="18">
        <v>113</v>
      </c>
      <c r="AH215" s="18">
        <v>251</v>
      </c>
      <c r="AI215" s="18">
        <v>355</v>
      </c>
      <c r="AJ215" s="18">
        <v>895</v>
      </c>
      <c r="AK215" s="18" t="s">
        <v>843</v>
      </c>
      <c r="AL215" s="18" t="s">
        <v>1474</v>
      </c>
      <c r="AM215" s="18"/>
    </row>
    <row r="216" s="5" customFormat="1" ht="46" customHeight="1" spans="1:39">
      <c r="A216" s="18" t="s">
        <v>1443</v>
      </c>
      <c r="B216" s="17" t="s">
        <v>801</v>
      </c>
      <c r="C216" s="24">
        <v>10200920019</v>
      </c>
      <c r="D216" s="18" t="s">
        <v>1456</v>
      </c>
      <c r="E216" s="18" t="s">
        <v>1475</v>
      </c>
      <c r="F216" s="18" t="s">
        <v>153</v>
      </c>
      <c r="G216" s="18" t="s">
        <v>258</v>
      </c>
      <c r="H216" s="18">
        <v>2020</v>
      </c>
      <c r="I216" s="18" t="s">
        <v>813</v>
      </c>
      <c r="J216" s="18" t="s">
        <v>814</v>
      </c>
      <c r="K216" s="18">
        <v>18091087668</v>
      </c>
      <c r="L216" s="88">
        <v>30</v>
      </c>
      <c r="M216" s="18"/>
      <c r="N216" s="88"/>
      <c r="O216" s="18"/>
      <c r="P216" s="18"/>
      <c r="Q216" s="18"/>
      <c r="R216" s="88">
        <v>30</v>
      </c>
      <c r="S216" s="18"/>
      <c r="T216" s="18"/>
      <c r="U216" s="18"/>
      <c r="V216" s="18"/>
      <c r="W216" s="18"/>
      <c r="X216" s="18"/>
      <c r="Y216" s="18"/>
      <c r="Z216" s="18"/>
      <c r="AA216" s="18" t="s">
        <v>135</v>
      </c>
      <c r="AB216" s="18" t="s">
        <v>116</v>
      </c>
      <c r="AC216" s="18" t="s">
        <v>116</v>
      </c>
      <c r="AD216" s="18" t="s">
        <v>116</v>
      </c>
      <c r="AE216" s="18" t="s">
        <v>116</v>
      </c>
      <c r="AF216" s="18" t="s">
        <v>136</v>
      </c>
      <c r="AG216" s="18">
        <v>33</v>
      </c>
      <c r="AH216" s="18">
        <v>98</v>
      </c>
      <c r="AI216" s="18">
        <v>132</v>
      </c>
      <c r="AJ216" s="18">
        <v>440</v>
      </c>
      <c r="AK216" s="18" t="s">
        <v>843</v>
      </c>
      <c r="AL216" s="18" t="s">
        <v>1476</v>
      </c>
      <c r="AM216" s="18"/>
    </row>
    <row r="217" s="5" customFormat="1" ht="46" customHeight="1" spans="1:39">
      <c r="A217" s="18" t="s">
        <v>1443</v>
      </c>
      <c r="B217" s="17" t="s">
        <v>801</v>
      </c>
      <c r="C217" s="24">
        <v>10200920020</v>
      </c>
      <c r="D217" s="18" t="s">
        <v>1456</v>
      </c>
      <c r="E217" s="18" t="s">
        <v>1477</v>
      </c>
      <c r="F217" s="18" t="s">
        <v>153</v>
      </c>
      <c r="G217" s="18" t="s">
        <v>1478</v>
      </c>
      <c r="H217" s="18">
        <v>2020</v>
      </c>
      <c r="I217" s="18" t="s">
        <v>813</v>
      </c>
      <c r="J217" s="18" t="s">
        <v>814</v>
      </c>
      <c r="K217" s="18">
        <v>18091087668</v>
      </c>
      <c r="L217" s="88">
        <v>10</v>
      </c>
      <c r="M217" s="18"/>
      <c r="N217" s="88"/>
      <c r="O217" s="18"/>
      <c r="P217" s="18"/>
      <c r="Q217" s="18"/>
      <c r="R217" s="88">
        <v>10</v>
      </c>
      <c r="S217" s="18"/>
      <c r="T217" s="18"/>
      <c r="U217" s="18"/>
      <c r="V217" s="18"/>
      <c r="W217" s="18"/>
      <c r="X217" s="18"/>
      <c r="Y217" s="18"/>
      <c r="Z217" s="18"/>
      <c r="AA217" s="18" t="s">
        <v>135</v>
      </c>
      <c r="AB217" s="18" t="s">
        <v>116</v>
      </c>
      <c r="AC217" s="18" t="s">
        <v>116</v>
      </c>
      <c r="AD217" s="18" t="s">
        <v>116</v>
      </c>
      <c r="AE217" s="18" t="s">
        <v>116</v>
      </c>
      <c r="AF217" s="18" t="s">
        <v>136</v>
      </c>
      <c r="AG217" s="18">
        <v>18</v>
      </c>
      <c r="AH217" s="18">
        <v>29</v>
      </c>
      <c r="AI217" s="18">
        <v>69</v>
      </c>
      <c r="AJ217" s="18">
        <v>180</v>
      </c>
      <c r="AK217" s="18" t="s">
        <v>843</v>
      </c>
      <c r="AL217" s="18" t="s">
        <v>1479</v>
      </c>
      <c r="AM217" s="18"/>
    </row>
    <row r="218" s="5" customFormat="1" ht="46" customHeight="1" spans="1:39">
      <c r="A218" s="18" t="s">
        <v>1443</v>
      </c>
      <c r="B218" s="17" t="s">
        <v>801</v>
      </c>
      <c r="C218" s="24">
        <v>10200920021</v>
      </c>
      <c r="D218" s="18" t="s">
        <v>1456</v>
      </c>
      <c r="E218" s="18" t="s">
        <v>1457</v>
      </c>
      <c r="F218" s="18" t="s">
        <v>153</v>
      </c>
      <c r="G218" s="18" t="s">
        <v>646</v>
      </c>
      <c r="H218" s="18">
        <v>2020</v>
      </c>
      <c r="I218" s="18" t="s">
        <v>813</v>
      </c>
      <c r="J218" s="18" t="s">
        <v>814</v>
      </c>
      <c r="K218" s="18">
        <v>18091087668</v>
      </c>
      <c r="L218" s="88">
        <v>300</v>
      </c>
      <c r="M218" s="18"/>
      <c r="N218" s="88"/>
      <c r="O218" s="18"/>
      <c r="P218" s="18"/>
      <c r="Q218" s="18"/>
      <c r="R218" s="88">
        <v>300</v>
      </c>
      <c r="S218" s="18"/>
      <c r="T218" s="18"/>
      <c r="U218" s="18"/>
      <c r="V218" s="18"/>
      <c r="W218" s="18"/>
      <c r="X218" s="18"/>
      <c r="Y218" s="18"/>
      <c r="Z218" s="18"/>
      <c r="AA218" s="18" t="s">
        <v>135</v>
      </c>
      <c r="AB218" s="18" t="s">
        <v>116</v>
      </c>
      <c r="AC218" s="18" t="s">
        <v>116</v>
      </c>
      <c r="AD218" s="18" t="s">
        <v>116</v>
      </c>
      <c r="AE218" s="18" t="s">
        <v>116</v>
      </c>
      <c r="AF218" s="18" t="s">
        <v>136</v>
      </c>
      <c r="AG218" s="18">
        <v>122</v>
      </c>
      <c r="AH218" s="18">
        <v>280</v>
      </c>
      <c r="AI218" s="18">
        <v>481</v>
      </c>
      <c r="AJ218" s="18">
        <v>1400</v>
      </c>
      <c r="AK218" s="18" t="s">
        <v>843</v>
      </c>
      <c r="AL218" s="18" t="s">
        <v>1480</v>
      </c>
      <c r="AM218" s="18"/>
    </row>
    <row r="219" s="5" customFormat="1" ht="46" customHeight="1" spans="1:39">
      <c r="A219" s="18" t="s">
        <v>1443</v>
      </c>
      <c r="B219" s="17" t="s">
        <v>801</v>
      </c>
      <c r="C219" s="24">
        <v>10200920022</v>
      </c>
      <c r="D219" s="18" t="s">
        <v>1456</v>
      </c>
      <c r="E219" s="18" t="s">
        <v>1457</v>
      </c>
      <c r="F219" s="18" t="s">
        <v>153</v>
      </c>
      <c r="G219" s="18" t="s">
        <v>1078</v>
      </c>
      <c r="H219" s="18">
        <v>2020</v>
      </c>
      <c r="I219" s="18" t="s">
        <v>813</v>
      </c>
      <c r="J219" s="18" t="s">
        <v>814</v>
      </c>
      <c r="K219" s="18">
        <v>18091087668</v>
      </c>
      <c r="L219" s="88">
        <v>150</v>
      </c>
      <c r="M219" s="18"/>
      <c r="N219" s="88"/>
      <c r="O219" s="18"/>
      <c r="P219" s="18"/>
      <c r="Q219" s="18"/>
      <c r="R219" s="88">
        <v>150</v>
      </c>
      <c r="S219" s="18"/>
      <c r="T219" s="18"/>
      <c r="U219" s="18"/>
      <c r="V219" s="18"/>
      <c r="W219" s="18"/>
      <c r="X219" s="18"/>
      <c r="Y219" s="18"/>
      <c r="Z219" s="18"/>
      <c r="AA219" s="18" t="s">
        <v>135</v>
      </c>
      <c r="AB219" s="18" t="s">
        <v>116</v>
      </c>
      <c r="AC219" s="18" t="s">
        <v>136</v>
      </c>
      <c r="AD219" s="18" t="s">
        <v>116</v>
      </c>
      <c r="AE219" s="18" t="s">
        <v>116</v>
      </c>
      <c r="AF219" s="18" t="s">
        <v>136</v>
      </c>
      <c r="AG219" s="18">
        <v>55</v>
      </c>
      <c r="AH219" s="18">
        <v>102</v>
      </c>
      <c r="AI219" s="18">
        <v>228</v>
      </c>
      <c r="AJ219" s="18">
        <v>553</v>
      </c>
      <c r="AK219" s="18" t="s">
        <v>843</v>
      </c>
      <c r="AL219" s="18" t="s">
        <v>1481</v>
      </c>
      <c r="AM219" s="18"/>
    </row>
    <row r="220" s="5" customFormat="1" ht="46" customHeight="1" spans="1:39">
      <c r="A220" s="18" t="s">
        <v>1443</v>
      </c>
      <c r="B220" s="17" t="s">
        <v>801</v>
      </c>
      <c r="C220" s="24">
        <v>10200920023</v>
      </c>
      <c r="D220" s="18" t="s">
        <v>1456</v>
      </c>
      <c r="E220" s="18" t="s">
        <v>1457</v>
      </c>
      <c r="F220" s="18" t="s">
        <v>157</v>
      </c>
      <c r="G220" s="18" t="s">
        <v>328</v>
      </c>
      <c r="H220" s="18">
        <v>2020</v>
      </c>
      <c r="I220" s="18" t="s">
        <v>813</v>
      </c>
      <c r="J220" s="18" t="s">
        <v>814</v>
      </c>
      <c r="K220" s="18">
        <v>18091087668</v>
      </c>
      <c r="L220" s="88">
        <v>182.89</v>
      </c>
      <c r="M220" s="18"/>
      <c r="N220" s="88"/>
      <c r="O220" s="18"/>
      <c r="P220" s="18"/>
      <c r="Q220" s="18"/>
      <c r="R220" s="88">
        <v>182.89</v>
      </c>
      <c r="S220" s="18"/>
      <c r="T220" s="18"/>
      <c r="U220" s="18"/>
      <c r="V220" s="18"/>
      <c r="W220" s="18"/>
      <c r="X220" s="18"/>
      <c r="Y220" s="18"/>
      <c r="Z220" s="18"/>
      <c r="AA220" s="18" t="s">
        <v>135</v>
      </c>
      <c r="AB220" s="18" t="s">
        <v>116</v>
      </c>
      <c r="AC220" s="18" t="s">
        <v>116</v>
      </c>
      <c r="AD220" s="18" t="s">
        <v>116</v>
      </c>
      <c r="AE220" s="18" t="s">
        <v>116</v>
      </c>
      <c r="AF220" s="18" t="s">
        <v>136</v>
      </c>
      <c r="AG220" s="18">
        <v>71</v>
      </c>
      <c r="AH220" s="18">
        <v>203</v>
      </c>
      <c r="AI220" s="18">
        <v>190</v>
      </c>
      <c r="AJ220" s="18">
        <v>504</v>
      </c>
      <c r="AK220" s="18" t="s">
        <v>843</v>
      </c>
      <c r="AL220" s="18" t="s">
        <v>1482</v>
      </c>
      <c r="AM220" s="18"/>
    </row>
    <row r="221" s="5" customFormat="1" ht="46" customHeight="1" spans="1:39">
      <c r="A221" s="18" t="s">
        <v>1443</v>
      </c>
      <c r="B221" s="17" t="s">
        <v>801</v>
      </c>
      <c r="C221" s="24">
        <v>10200920024</v>
      </c>
      <c r="D221" s="18" t="s">
        <v>1456</v>
      </c>
      <c r="E221" s="18" t="s">
        <v>1457</v>
      </c>
      <c r="F221" s="18" t="s">
        <v>157</v>
      </c>
      <c r="G221" s="18" t="s">
        <v>332</v>
      </c>
      <c r="H221" s="18">
        <v>2020</v>
      </c>
      <c r="I221" s="18" t="s">
        <v>813</v>
      </c>
      <c r="J221" s="18" t="s">
        <v>814</v>
      </c>
      <c r="K221" s="18">
        <v>18091087668</v>
      </c>
      <c r="L221" s="88">
        <v>236.45</v>
      </c>
      <c r="M221" s="18"/>
      <c r="N221" s="88"/>
      <c r="O221" s="18"/>
      <c r="P221" s="18"/>
      <c r="Q221" s="18"/>
      <c r="R221" s="88">
        <v>236.45</v>
      </c>
      <c r="S221" s="18"/>
      <c r="T221" s="18"/>
      <c r="U221" s="18"/>
      <c r="V221" s="18"/>
      <c r="W221" s="18"/>
      <c r="X221" s="18"/>
      <c r="Y221" s="18"/>
      <c r="Z221" s="18"/>
      <c r="AA221" s="18" t="s">
        <v>135</v>
      </c>
      <c r="AB221" s="18" t="s">
        <v>116</v>
      </c>
      <c r="AC221" s="18" t="s">
        <v>116</v>
      </c>
      <c r="AD221" s="18" t="s">
        <v>116</v>
      </c>
      <c r="AE221" s="18" t="s">
        <v>116</v>
      </c>
      <c r="AF221" s="18" t="s">
        <v>136</v>
      </c>
      <c r="AG221" s="18">
        <v>70</v>
      </c>
      <c r="AH221" s="18">
        <v>156</v>
      </c>
      <c r="AI221" s="18">
        <v>297</v>
      </c>
      <c r="AJ221" s="18">
        <v>812</v>
      </c>
      <c r="AK221" s="18" t="s">
        <v>843</v>
      </c>
      <c r="AL221" s="18" t="s">
        <v>1483</v>
      </c>
      <c r="AM221" s="18"/>
    </row>
    <row r="222" s="5" customFormat="1" ht="46" customHeight="1" spans="1:39">
      <c r="A222" s="18" t="s">
        <v>1443</v>
      </c>
      <c r="B222" s="17" t="s">
        <v>801</v>
      </c>
      <c r="C222" s="24">
        <v>10200920025</v>
      </c>
      <c r="D222" s="18" t="s">
        <v>1456</v>
      </c>
      <c r="E222" s="18" t="s">
        <v>1457</v>
      </c>
      <c r="F222" s="18" t="s">
        <v>151</v>
      </c>
      <c r="G222" s="18" t="s">
        <v>1484</v>
      </c>
      <c r="H222" s="18">
        <v>2020</v>
      </c>
      <c r="I222" s="18" t="s">
        <v>813</v>
      </c>
      <c r="J222" s="18" t="s">
        <v>814</v>
      </c>
      <c r="K222" s="18">
        <v>18091087668</v>
      </c>
      <c r="L222" s="88">
        <v>270.82</v>
      </c>
      <c r="M222" s="18"/>
      <c r="N222" s="88"/>
      <c r="O222" s="18"/>
      <c r="P222" s="18"/>
      <c r="Q222" s="18"/>
      <c r="R222" s="88">
        <v>270.82</v>
      </c>
      <c r="S222" s="18"/>
      <c r="T222" s="18"/>
      <c r="U222" s="18"/>
      <c r="V222" s="18"/>
      <c r="W222" s="18"/>
      <c r="X222" s="18"/>
      <c r="Y222" s="18"/>
      <c r="Z222" s="18"/>
      <c r="AA222" s="18" t="s">
        <v>135</v>
      </c>
      <c r="AB222" s="18" t="s">
        <v>116</v>
      </c>
      <c r="AC222" s="18" t="s">
        <v>116</v>
      </c>
      <c r="AD222" s="18" t="s">
        <v>116</v>
      </c>
      <c r="AE222" s="18" t="s">
        <v>116</v>
      </c>
      <c r="AF222" s="18" t="s">
        <v>136</v>
      </c>
      <c r="AG222" s="18">
        <v>35</v>
      </c>
      <c r="AH222" s="18">
        <v>78</v>
      </c>
      <c r="AI222" s="18">
        <v>256</v>
      </c>
      <c r="AJ222" s="18">
        <v>683</v>
      </c>
      <c r="AK222" s="18" t="s">
        <v>843</v>
      </c>
      <c r="AL222" s="18" t="s">
        <v>1485</v>
      </c>
      <c r="AM222" s="18"/>
    </row>
    <row r="223" s="5" customFormat="1" ht="46" customHeight="1" spans="1:39">
      <c r="A223" s="18" t="s">
        <v>1443</v>
      </c>
      <c r="B223" s="17" t="s">
        <v>801</v>
      </c>
      <c r="C223" s="24">
        <v>10200920026</v>
      </c>
      <c r="D223" s="18" t="s">
        <v>1456</v>
      </c>
      <c r="E223" s="18" t="s">
        <v>1486</v>
      </c>
      <c r="F223" s="18" t="s">
        <v>151</v>
      </c>
      <c r="G223" s="18" t="s">
        <v>405</v>
      </c>
      <c r="H223" s="18">
        <v>2020</v>
      </c>
      <c r="I223" s="18" t="s">
        <v>813</v>
      </c>
      <c r="J223" s="18" t="s">
        <v>814</v>
      </c>
      <c r="K223" s="18">
        <v>18091087668</v>
      </c>
      <c r="L223" s="88">
        <v>108.91</v>
      </c>
      <c r="M223" s="18"/>
      <c r="N223" s="88"/>
      <c r="O223" s="18"/>
      <c r="P223" s="18"/>
      <c r="Q223" s="18"/>
      <c r="R223" s="88">
        <v>108.91</v>
      </c>
      <c r="S223" s="18"/>
      <c r="T223" s="18"/>
      <c r="U223" s="18"/>
      <c r="V223" s="18"/>
      <c r="W223" s="18"/>
      <c r="X223" s="18"/>
      <c r="Y223" s="18"/>
      <c r="Z223" s="18"/>
      <c r="AA223" s="18" t="s">
        <v>135</v>
      </c>
      <c r="AB223" s="18" t="s">
        <v>116</v>
      </c>
      <c r="AC223" s="18" t="s">
        <v>116</v>
      </c>
      <c r="AD223" s="18" t="s">
        <v>116</v>
      </c>
      <c r="AE223" s="18" t="s">
        <v>116</v>
      </c>
      <c r="AF223" s="18" t="s">
        <v>136</v>
      </c>
      <c r="AG223" s="18">
        <v>43</v>
      </c>
      <c r="AH223" s="18">
        <v>86</v>
      </c>
      <c r="AI223" s="18">
        <v>173</v>
      </c>
      <c r="AJ223" s="18">
        <v>565</v>
      </c>
      <c r="AK223" s="18" t="s">
        <v>843</v>
      </c>
      <c r="AL223" s="18" t="s">
        <v>1487</v>
      </c>
      <c r="AM223" s="18"/>
    </row>
    <row r="224" s="5" customFormat="1" ht="46" customHeight="1" spans="1:39">
      <c r="A224" s="18" t="s">
        <v>1443</v>
      </c>
      <c r="B224" s="17" t="s">
        <v>801</v>
      </c>
      <c r="C224" s="24">
        <v>10200920027</v>
      </c>
      <c r="D224" s="18" t="s">
        <v>1456</v>
      </c>
      <c r="E224" s="18" t="s">
        <v>1488</v>
      </c>
      <c r="F224" s="18" t="s">
        <v>143</v>
      </c>
      <c r="G224" s="18" t="s">
        <v>1043</v>
      </c>
      <c r="H224" s="24">
        <v>2020</v>
      </c>
      <c r="I224" s="88" t="s">
        <v>495</v>
      </c>
      <c r="J224" s="88" t="s">
        <v>532</v>
      </c>
      <c r="K224" s="97">
        <v>13992231299</v>
      </c>
      <c r="L224" s="18">
        <v>26</v>
      </c>
      <c r="M224" s="18"/>
      <c r="N224" s="18"/>
      <c r="O224" s="18"/>
      <c r="P224" s="18"/>
      <c r="Q224" s="18"/>
      <c r="R224" s="18">
        <v>26</v>
      </c>
      <c r="S224" s="18"/>
      <c r="T224" s="18"/>
      <c r="U224" s="18"/>
      <c r="V224" s="18"/>
      <c r="W224" s="18"/>
      <c r="X224" s="18"/>
      <c r="Y224" s="18"/>
      <c r="Z224" s="18"/>
      <c r="AA224" s="18" t="s">
        <v>135</v>
      </c>
      <c r="AB224" s="88" t="s">
        <v>116</v>
      </c>
      <c r="AC224" s="88" t="s">
        <v>116</v>
      </c>
      <c r="AD224" s="18" t="s">
        <v>116</v>
      </c>
      <c r="AE224" s="18" t="s">
        <v>116</v>
      </c>
      <c r="AF224" s="18" t="s">
        <v>136</v>
      </c>
      <c r="AG224" s="18">
        <v>16</v>
      </c>
      <c r="AH224" s="18">
        <v>45</v>
      </c>
      <c r="AI224" s="18">
        <v>16</v>
      </c>
      <c r="AJ224" s="18">
        <v>45</v>
      </c>
      <c r="AK224" s="18" t="s">
        <v>862</v>
      </c>
      <c r="AL224" s="18" t="s">
        <v>862</v>
      </c>
      <c r="AM224" s="18"/>
    </row>
    <row r="225" s="5" customFormat="1" ht="46" customHeight="1" spans="1:39">
      <c r="A225" s="18" t="s">
        <v>1443</v>
      </c>
      <c r="B225" s="17" t="s">
        <v>801</v>
      </c>
      <c r="C225" s="24">
        <v>10200920028</v>
      </c>
      <c r="D225" s="18" t="s">
        <v>1456</v>
      </c>
      <c r="E225" s="18" t="s">
        <v>1489</v>
      </c>
      <c r="F225" s="18" t="s">
        <v>149</v>
      </c>
      <c r="G225" s="18" t="s">
        <v>277</v>
      </c>
      <c r="H225" s="24">
        <v>2020</v>
      </c>
      <c r="I225" s="88" t="s">
        <v>495</v>
      </c>
      <c r="J225" s="88" t="s">
        <v>532</v>
      </c>
      <c r="K225" s="97">
        <v>13992231299</v>
      </c>
      <c r="L225" s="18">
        <v>30</v>
      </c>
      <c r="M225" s="18"/>
      <c r="N225" s="18"/>
      <c r="O225" s="18"/>
      <c r="P225" s="18"/>
      <c r="Q225" s="18"/>
      <c r="R225" s="18">
        <v>30</v>
      </c>
      <c r="S225" s="18"/>
      <c r="T225" s="18"/>
      <c r="U225" s="18"/>
      <c r="V225" s="18"/>
      <c r="W225" s="18"/>
      <c r="X225" s="18"/>
      <c r="Y225" s="18"/>
      <c r="Z225" s="18"/>
      <c r="AA225" s="18" t="s">
        <v>135</v>
      </c>
      <c r="AB225" s="88" t="s">
        <v>116</v>
      </c>
      <c r="AC225" s="88" t="s">
        <v>116</v>
      </c>
      <c r="AD225" s="18" t="s">
        <v>116</v>
      </c>
      <c r="AE225" s="18" t="s">
        <v>116</v>
      </c>
      <c r="AF225" s="18" t="s">
        <v>136</v>
      </c>
      <c r="AG225" s="18">
        <v>91</v>
      </c>
      <c r="AH225" s="18">
        <v>190</v>
      </c>
      <c r="AI225" s="101">
        <v>318</v>
      </c>
      <c r="AJ225" s="18">
        <v>865</v>
      </c>
      <c r="AK225" s="18" t="s">
        <v>862</v>
      </c>
      <c r="AL225" s="18" t="s">
        <v>862</v>
      </c>
      <c r="AM225" s="18"/>
    </row>
    <row r="226" s="5" customFormat="1" ht="46" customHeight="1" spans="1:39">
      <c r="A226" s="18" t="s">
        <v>1443</v>
      </c>
      <c r="B226" s="17" t="s">
        <v>801</v>
      </c>
      <c r="C226" s="24">
        <v>10200920029</v>
      </c>
      <c r="D226" s="18" t="s">
        <v>1456</v>
      </c>
      <c r="E226" s="24" t="s">
        <v>1490</v>
      </c>
      <c r="F226" s="33" t="s">
        <v>149</v>
      </c>
      <c r="G226" s="46" t="s">
        <v>486</v>
      </c>
      <c r="H226" s="24">
        <v>2020</v>
      </c>
      <c r="I226" s="24" t="s">
        <v>495</v>
      </c>
      <c r="J226" s="88" t="s">
        <v>532</v>
      </c>
      <c r="K226" s="97">
        <v>13992231299</v>
      </c>
      <c r="L226" s="24">
        <v>18</v>
      </c>
      <c r="M226" s="18"/>
      <c r="N226" s="24"/>
      <c r="O226" s="18"/>
      <c r="P226" s="18"/>
      <c r="Q226" s="18"/>
      <c r="R226" s="24">
        <v>18</v>
      </c>
      <c r="S226" s="18"/>
      <c r="T226" s="18"/>
      <c r="U226" s="18"/>
      <c r="V226" s="18"/>
      <c r="W226" s="18"/>
      <c r="X226" s="18"/>
      <c r="Y226" s="18"/>
      <c r="Z226" s="18"/>
      <c r="AA226" s="18" t="s">
        <v>135</v>
      </c>
      <c r="AB226" s="18" t="s">
        <v>116</v>
      </c>
      <c r="AC226" s="18" t="s">
        <v>116</v>
      </c>
      <c r="AD226" s="18" t="s">
        <v>116</v>
      </c>
      <c r="AE226" s="18" t="s">
        <v>116</v>
      </c>
      <c r="AF226" s="18" t="s">
        <v>136</v>
      </c>
      <c r="AG226" s="44">
        <v>43</v>
      </c>
      <c r="AH226" s="44">
        <v>97</v>
      </c>
      <c r="AI226" s="44">
        <v>43</v>
      </c>
      <c r="AJ226" s="44">
        <v>97</v>
      </c>
      <c r="AK226" s="24" t="s">
        <v>599</v>
      </c>
      <c r="AL226" s="24" t="s">
        <v>600</v>
      </c>
      <c r="AM226" s="18"/>
    </row>
    <row r="227" s="5" customFormat="1" ht="46" customHeight="1" spans="1:39">
      <c r="A227" s="18" t="s">
        <v>1443</v>
      </c>
      <c r="B227" s="17" t="s">
        <v>801</v>
      </c>
      <c r="C227" s="24">
        <v>10200920030</v>
      </c>
      <c r="D227" s="18" t="s">
        <v>1456</v>
      </c>
      <c r="E227" s="91" t="s">
        <v>1491</v>
      </c>
      <c r="F227" s="24" t="s">
        <v>149</v>
      </c>
      <c r="G227" s="24" t="s">
        <v>277</v>
      </c>
      <c r="H227" s="24">
        <v>2020</v>
      </c>
      <c r="I227" s="24" t="s">
        <v>495</v>
      </c>
      <c r="J227" s="88" t="s">
        <v>532</v>
      </c>
      <c r="K227" s="97">
        <v>13992231299</v>
      </c>
      <c r="L227" s="98">
        <v>120</v>
      </c>
      <c r="M227" s="18"/>
      <c r="N227" s="98"/>
      <c r="O227" s="18"/>
      <c r="P227" s="18"/>
      <c r="Q227" s="18"/>
      <c r="R227" s="98">
        <v>120</v>
      </c>
      <c r="S227" s="18"/>
      <c r="T227" s="18"/>
      <c r="U227" s="18"/>
      <c r="V227" s="18"/>
      <c r="W227" s="18"/>
      <c r="X227" s="18"/>
      <c r="Y227" s="18"/>
      <c r="Z227" s="18"/>
      <c r="AA227" s="18" t="s">
        <v>135</v>
      </c>
      <c r="AB227" s="18" t="s">
        <v>116</v>
      </c>
      <c r="AC227" s="18" t="s">
        <v>116</v>
      </c>
      <c r="AD227" s="18" t="s">
        <v>116</v>
      </c>
      <c r="AE227" s="18" t="s">
        <v>116</v>
      </c>
      <c r="AF227" s="18" t="s">
        <v>136</v>
      </c>
      <c r="AG227" s="98">
        <v>91</v>
      </c>
      <c r="AH227" s="98">
        <v>192</v>
      </c>
      <c r="AI227" s="98">
        <v>91</v>
      </c>
      <c r="AJ227" s="98">
        <v>192</v>
      </c>
      <c r="AK227" s="18" t="s">
        <v>862</v>
      </c>
      <c r="AL227" s="18" t="s">
        <v>862</v>
      </c>
      <c r="AM227" s="18"/>
    </row>
    <row r="228" s="5" customFormat="1" ht="46" customHeight="1" spans="1:39">
      <c r="A228" s="18" t="s">
        <v>1443</v>
      </c>
      <c r="B228" s="17" t="s">
        <v>801</v>
      </c>
      <c r="C228" s="24">
        <v>10200920031</v>
      </c>
      <c r="D228" s="18" t="s">
        <v>1456</v>
      </c>
      <c r="E228" s="18" t="s">
        <v>1492</v>
      </c>
      <c r="F228" s="18" t="s">
        <v>153</v>
      </c>
      <c r="G228" s="18" t="s">
        <v>394</v>
      </c>
      <c r="H228" s="24">
        <v>2020</v>
      </c>
      <c r="I228" s="88" t="s">
        <v>495</v>
      </c>
      <c r="J228" s="88" t="s">
        <v>532</v>
      </c>
      <c r="K228" s="97">
        <v>13992231299</v>
      </c>
      <c r="L228" s="18">
        <v>30</v>
      </c>
      <c r="M228" s="18"/>
      <c r="N228" s="18"/>
      <c r="O228" s="18"/>
      <c r="P228" s="18"/>
      <c r="Q228" s="18"/>
      <c r="R228" s="18">
        <v>30</v>
      </c>
      <c r="S228" s="18"/>
      <c r="T228" s="18"/>
      <c r="U228" s="18"/>
      <c r="V228" s="18"/>
      <c r="W228" s="18"/>
      <c r="X228" s="18"/>
      <c r="Y228" s="18"/>
      <c r="Z228" s="18"/>
      <c r="AA228" s="18" t="s">
        <v>135</v>
      </c>
      <c r="AB228" s="88" t="s">
        <v>116</v>
      </c>
      <c r="AC228" s="88" t="s">
        <v>116</v>
      </c>
      <c r="AD228" s="18" t="s">
        <v>116</v>
      </c>
      <c r="AE228" s="18" t="s">
        <v>116</v>
      </c>
      <c r="AF228" s="18" t="s">
        <v>136</v>
      </c>
      <c r="AG228" s="88">
        <v>62</v>
      </c>
      <c r="AH228" s="88">
        <v>163</v>
      </c>
      <c r="AI228" s="88">
        <v>62</v>
      </c>
      <c r="AJ228" s="88">
        <v>163</v>
      </c>
      <c r="AK228" s="18" t="s">
        <v>862</v>
      </c>
      <c r="AL228" s="18" t="s">
        <v>862</v>
      </c>
      <c r="AM228" s="18"/>
    </row>
    <row r="229" s="5" customFormat="1" ht="99" customHeight="1" spans="1:39">
      <c r="A229" s="18" t="s">
        <v>1443</v>
      </c>
      <c r="B229" s="17" t="s">
        <v>905</v>
      </c>
      <c r="C229" s="24">
        <v>10200930001</v>
      </c>
      <c r="D229" s="24" t="s">
        <v>1493</v>
      </c>
      <c r="E229" s="24" t="s">
        <v>1494</v>
      </c>
      <c r="F229" s="24" t="s">
        <v>345</v>
      </c>
      <c r="G229" s="24" t="s">
        <v>1495</v>
      </c>
      <c r="H229" s="24">
        <v>2020</v>
      </c>
      <c r="I229" s="24" t="s">
        <v>144</v>
      </c>
      <c r="J229" s="24" t="s">
        <v>672</v>
      </c>
      <c r="K229" s="24">
        <v>13309124643</v>
      </c>
      <c r="L229" s="24">
        <v>2000</v>
      </c>
      <c r="M229" s="24"/>
      <c r="N229" s="24"/>
      <c r="O229" s="24"/>
      <c r="P229" s="24"/>
      <c r="Q229" s="24"/>
      <c r="R229" s="24"/>
      <c r="S229" s="24">
        <v>2000</v>
      </c>
      <c r="T229" s="24"/>
      <c r="U229" s="24"/>
      <c r="V229" s="24"/>
      <c r="W229" s="24"/>
      <c r="X229" s="24"/>
      <c r="Y229" s="24"/>
      <c r="Z229" s="24"/>
      <c r="AA229" s="24" t="s">
        <v>135</v>
      </c>
      <c r="AB229" s="18" t="s">
        <v>136</v>
      </c>
      <c r="AC229" s="88" t="s">
        <v>116</v>
      </c>
      <c r="AD229" s="18" t="s">
        <v>116</v>
      </c>
      <c r="AE229" s="18" t="s">
        <v>116</v>
      </c>
      <c r="AF229" s="18" t="s">
        <v>136</v>
      </c>
      <c r="AG229" s="24">
        <v>6796</v>
      </c>
      <c r="AH229" s="24">
        <v>14874</v>
      </c>
      <c r="AI229" s="18">
        <v>102</v>
      </c>
      <c r="AJ229" s="18">
        <v>235</v>
      </c>
      <c r="AK229" s="24" t="s">
        <v>1496</v>
      </c>
      <c r="AL229" s="24" t="s">
        <v>1497</v>
      </c>
      <c r="AM229" s="24"/>
    </row>
    <row r="230" s="5" customFormat="1" ht="70" customHeight="1" spans="1:39">
      <c r="A230" s="18" t="s">
        <v>908</v>
      </c>
      <c r="B230" s="17" t="s">
        <v>909</v>
      </c>
      <c r="C230" s="24">
        <v>10201010001</v>
      </c>
      <c r="D230" s="18" t="s">
        <v>1498</v>
      </c>
      <c r="E230" s="18" t="s">
        <v>911</v>
      </c>
      <c r="F230" s="24" t="s">
        <v>345</v>
      </c>
      <c r="G230" s="24" t="s">
        <v>1495</v>
      </c>
      <c r="H230" s="18">
        <v>2020</v>
      </c>
      <c r="I230" s="18" t="s">
        <v>1499</v>
      </c>
      <c r="J230" s="18" t="s">
        <v>913</v>
      </c>
      <c r="K230" s="18">
        <v>15191234888</v>
      </c>
      <c r="L230" s="18">
        <v>2720</v>
      </c>
      <c r="M230" s="18"/>
      <c r="N230" s="18"/>
      <c r="O230" s="18"/>
      <c r="P230" s="18"/>
      <c r="Q230" s="18"/>
      <c r="R230" s="18"/>
      <c r="S230" s="18">
        <v>2720</v>
      </c>
      <c r="T230" s="18"/>
      <c r="U230" s="18"/>
      <c r="V230" s="18"/>
      <c r="W230" s="18"/>
      <c r="X230" s="18"/>
      <c r="Y230" s="18"/>
      <c r="Z230" s="18"/>
      <c r="AA230" s="18" t="s">
        <v>115</v>
      </c>
      <c r="AB230" s="18" t="s">
        <v>116</v>
      </c>
      <c r="AC230" s="18" t="s">
        <v>136</v>
      </c>
      <c r="AD230" s="18" t="s">
        <v>136</v>
      </c>
      <c r="AE230" s="18" t="s">
        <v>136</v>
      </c>
      <c r="AF230" s="18" t="s">
        <v>136</v>
      </c>
      <c r="AG230" s="18">
        <v>3500</v>
      </c>
      <c r="AH230" s="18">
        <v>6600</v>
      </c>
      <c r="AI230" s="18">
        <v>3500</v>
      </c>
      <c r="AJ230" s="18">
        <v>6600</v>
      </c>
      <c r="AK230" s="18" t="s">
        <v>914</v>
      </c>
      <c r="AL230" s="18" t="s">
        <v>915</v>
      </c>
      <c r="AM230" s="18"/>
    </row>
    <row r="231" s="5" customFormat="1" ht="49" customHeight="1" spans="1:39">
      <c r="A231" s="18" t="s">
        <v>908</v>
      </c>
      <c r="B231" s="17" t="s">
        <v>916</v>
      </c>
      <c r="C231" s="24">
        <v>10201020001</v>
      </c>
      <c r="D231" s="18" t="s">
        <v>1500</v>
      </c>
      <c r="E231" s="18" t="s">
        <v>918</v>
      </c>
      <c r="F231" s="24" t="s">
        <v>345</v>
      </c>
      <c r="G231" s="24" t="s">
        <v>1495</v>
      </c>
      <c r="H231" s="18">
        <v>2020</v>
      </c>
      <c r="I231" s="18" t="s">
        <v>1499</v>
      </c>
      <c r="J231" s="18" t="s">
        <v>913</v>
      </c>
      <c r="K231" s="18">
        <v>15191234888</v>
      </c>
      <c r="L231" s="18">
        <v>600</v>
      </c>
      <c r="M231" s="18"/>
      <c r="N231" s="18"/>
      <c r="O231" s="18"/>
      <c r="P231" s="18"/>
      <c r="Q231" s="18"/>
      <c r="R231" s="18"/>
      <c r="S231" s="18">
        <v>600</v>
      </c>
      <c r="T231" s="18"/>
      <c r="U231" s="18"/>
      <c r="V231" s="18"/>
      <c r="W231" s="18"/>
      <c r="X231" s="18"/>
      <c r="Y231" s="18"/>
      <c r="Z231" s="18"/>
      <c r="AA231" s="18" t="s">
        <v>135</v>
      </c>
      <c r="AB231" s="18" t="s">
        <v>116</v>
      </c>
      <c r="AC231" s="18" t="s">
        <v>136</v>
      </c>
      <c r="AD231" s="18" t="s">
        <v>136</v>
      </c>
      <c r="AE231" s="18" t="s">
        <v>136</v>
      </c>
      <c r="AF231" s="18" t="s">
        <v>136</v>
      </c>
      <c r="AG231" s="18">
        <v>610</v>
      </c>
      <c r="AH231" s="18">
        <v>650</v>
      </c>
      <c r="AI231" s="18">
        <v>610</v>
      </c>
      <c r="AJ231" s="18">
        <v>650</v>
      </c>
      <c r="AK231" s="18" t="s">
        <v>919</v>
      </c>
      <c r="AL231" s="18" t="s">
        <v>920</v>
      </c>
      <c r="AM231" s="18"/>
    </row>
    <row r="232" s="5" customFormat="1" ht="66" customHeight="1" spans="1:39">
      <c r="A232" s="18" t="s">
        <v>908</v>
      </c>
      <c r="B232" s="17" t="s">
        <v>921</v>
      </c>
      <c r="C232" s="24">
        <v>10201030001</v>
      </c>
      <c r="D232" s="18" t="s">
        <v>922</v>
      </c>
      <c r="E232" s="18" t="s">
        <v>923</v>
      </c>
      <c r="F232" s="18" t="s">
        <v>685</v>
      </c>
      <c r="G232" s="18"/>
      <c r="H232" s="18">
        <v>2020</v>
      </c>
      <c r="I232" s="18" t="s">
        <v>696</v>
      </c>
      <c r="J232" s="18" t="s">
        <v>924</v>
      </c>
      <c r="K232" s="18" t="s">
        <v>925</v>
      </c>
      <c r="L232" s="18">
        <v>2205</v>
      </c>
      <c r="M232" s="18"/>
      <c r="N232" s="18"/>
      <c r="O232" s="18"/>
      <c r="P232" s="18"/>
      <c r="Q232" s="18"/>
      <c r="R232" s="18"/>
      <c r="S232" s="18">
        <v>2205</v>
      </c>
      <c r="T232" s="18"/>
      <c r="U232" s="18"/>
      <c r="V232" s="18"/>
      <c r="W232" s="18"/>
      <c r="X232" s="18"/>
      <c r="Y232" s="18"/>
      <c r="Z232" s="18"/>
      <c r="AA232" s="18" t="s">
        <v>135</v>
      </c>
      <c r="AB232" s="18" t="s">
        <v>116</v>
      </c>
      <c r="AC232" s="18" t="s">
        <v>136</v>
      </c>
      <c r="AD232" s="18" t="s">
        <v>136</v>
      </c>
      <c r="AE232" s="18" t="s">
        <v>136</v>
      </c>
      <c r="AF232" s="18" t="s">
        <v>136</v>
      </c>
      <c r="AG232" s="18"/>
      <c r="AH232" s="18">
        <v>3998</v>
      </c>
      <c r="AI232" s="18">
        <v>3000</v>
      </c>
      <c r="AJ232" s="18">
        <v>5100</v>
      </c>
      <c r="AK232" s="18" t="s">
        <v>147</v>
      </c>
      <c r="AL232" s="18" t="s">
        <v>147</v>
      </c>
      <c r="AM232" s="18"/>
    </row>
    <row r="233" s="5" customFormat="1" ht="66" customHeight="1" spans="1:39">
      <c r="A233" s="18" t="s">
        <v>908</v>
      </c>
      <c r="B233" s="17" t="s">
        <v>921</v>
      </c>
      <c r="C233" s="24">
        <v>10201030002</v>
      </c>
      <c r="D233" s="18" t="s">
        <v>926</v>
      </c>
      <c r="E233" s="18" t="s">
        <v>927</v>
      </c>
      <c r="F233" s="18" t="s">
        <v>685</v>
      </c>
      <c r="G233" s="18"/>
      <c r="H233" s="18">
        <v>2020</v>
      </c>
      <c r="I233" s="18" t="s">
        <v>696</v>
      </c>
      <c r="J233" s="18" t="s">
        <v>924</v>
      </c>
      <c r="K233" s="18" t="s">
        <v>925</v>
      </c>
      <c r="L233" s="18">
        <v>11</v>
      </c>
      <c r="M233" s="18"/>
      <c r="N233" s="18"/>
      <c r="O233" s="18"/>
      <c r="P233" s="18"/>
      <c r="Q233" s="18"/>
      <c r="R233" s="18"/>
      <c r="S233" s="18">
        <v>11</v>
      </c>
      <c r="T233" s="18"/>
      <c r="U233" s="18"/>
      <c r="V233" s="18"/>
      <c r="W233" s="18"/>
      <c r="X233" s="18"/>
      <c r="Y233" s="18"/>
      <c r="Z233" s="18"/>
      <c r="AA233" s="18" t="s">
        <v>115</v>
      </c>
      <c r="AB233" s="18" t="s">
        <v>116</v>
      </c>
      <c r="AC233" s="18" t="s">
        <v>136</v>
      </c>
      <c r="AD233" s="18" t="s">
        <v>136</v>
      </c>
      <c r="AE233" s="18" t="s">
        <v>136</v>
      </c>
      <c r="AF233" s="18" t="s">
        <v>136</v>
      </c>
      <c r="AG233" s="18"/>
      <c r="AH233" s="18">
        <v>515</v>
      </c>
      <c r="AI233" s="18">
        <v>542</v>
      </c>
      <c r="AJ233" s="18">
        <v>47</v>
      </c>
      <c r="AK233" s="18" t="s">
        <v>147</v>
      </c>
      <c r="AL233" s="18" t="s">
        <v>147</v>
      </c>
      <c r="AM233" s="18"/>
    </row>
    <row r="234" s="5" customFormat="1" ht="68" customHeight="1" spans="1:39">
      <c r="A234" s="18" t="s">
        <v>908</v>
      </c>
      <c r="B234" s="17" t="s">
        <v>928</v>
      </c>
      <c r="C234" s="24">
        <v>10201040001</v>
      </c>
      <c r="D234" s="18" t="s">
        <v>1501</v>
      </c>
      <c r="E234" s="18" t="s">
        <v>930</v>
      </c>
      <c r="F234" s="24" t="s">
        <v>345</v>
      </c>
      <c r="G234" s="24" t="s">
        <v>1495</v>
      </c>
      <c r="H234" s="18">
        <v>2020</v>
      </c>
      <c r="I234" s="18" t="s">
        <v>1499</v>
      </c>
      <c r="J234" s="18" t="s">
        <v>913</v>
      </c>
      <c r="K234" s="18">
        <v>15191234888</v>
      </c>
      <c r="L234" s="18">
        <v>600</v>
      </c>
      <c r="M234" s="18"/>
      <c r="N234" s="18"/>
      <c r="O234" s="18"/>
      <c r="P234" s="18"/>
      <c r="Q234" s="18"/>
      <c r="R234" s="18"/>
      <c r="S234" s="18">
        <v>600</v>
      </c>
      <c r="T234" s="18"/>
      <c r="U234" s="18"/>
      <c r="V234" s="18"/>
      <c r="W234" s="18"/>
      <c r="X234" s="18"/>
      <c r="Y234" s="18"/>
      <c r="Z234" s="18"/>
      <c r="AA234" s="18" t="s">
        <v>115</v>
      </c>
      <c r="AB234" s="18" t="s">
        <v>116</v>
      </c>
      <c r="AC234" s="18" t="s">
        <v>136</v>
      </c>
      <c r="AD234" s="18" t="s">
        <v>136</v>
      </c>
      <c r="AE234" s="18" t="s">
        <v>136</v>
      </c>
      <c r="AF234" s="18" t="s">
        <v>136</v>
      </c>
      <c r="AG234" s="18">
        <v>3000</v>
      </c>
      <c r="AH234" s="18">
        <v>5100</v>
      </c>
      <c r="AI234" s="18">
        <v>3000</v>
      </c>
      <c r="AJ234" s="18">
        <v>5100</v>
      </c>
      <c r="AK234" s="18" t="s">
        <v>931</v>
      </c>
      <c r="AL234" s="18" t="s">
        <v>932</v>
      </c>
      <c r="AM234" s="18"/>
    </row>
    <row r="235" s="5" customFormat="1" ht="62" customHeight="1" spans="1:39">
      <c r="A235" s="18" t="s">
        <v>1502</v>
      </c>
      <c r="B235" s="17" t="s">
        <v>934</v>
      </c>
      <c r="C235" s="92">
        <v>10201110001</v>
      </c>
      <c r="D235" s="24" t="s">
        <v>1076</v>
      </c>
      <c r="E235" s="24" t="s">
        <v>1503</v>
      </c>
      <c r="F235" s="24" t="s">
        <v>157</v>
      </c>
      <c r="G235" s="24" t="s">
        <v>1448</v>
      </c>
      <c r="H235" s="18">
        <v>2020</v>
      </c>
      <c r="I235" s="24" t="s">
        <v>617</v>
      </c>
      <c r="J235" s="18" t="s">
        <v>339</v>
      </c>
      <c r="K235" s="18">
        <v>18091267888</v>
      </c>
      <c r="L235" s="24">
        <v>25</v>
      </c>
      <c r="M235" s="18"/>
      <c r="N235" s="18"/>
      <c r="O235" s="18"/>
      <c r="P235" s="24"/>
      <c r="Q235" s="18"/>
      <c r="R235" s="24">
        <v>25</v>
      </c>
      <c r="S235" s="18"/>
      <c r="T235" s="18"/>
      <c r="U235" s="18"/>
      <c r="V235" s="18"/>
      <c r="W235" s="18"/>
      <c r="X235" s="18"/>
      <c r="Y235" s="18"/>
      <c r="Z235" s="18"/>
      <c r="AA235" s="18" t="s">
        <v>135</v>
      </c>
      <c r="AB235" s="18" t="s">
        <v>116</v>
      </c>
      <c r="AC235" s="18" t="s">
        <v>116</v>
      </c>
      <c r="AD235" s="18" t="s">
        <v>136</v>
      </c>
      <c r="AE235" s="18" t="s">
        <v>136</v>
      </c>
      <c r="AF235" s="18" t="s">
        <v>136</v>
      </c>
      <c r="AG235" s="24">
        <v>50</v>
      </c>
      <c r="AH235" s="18">
        <v>110</v>
      </c>
      <c r="AI235" s="98">
        <v>64</v>
      </c>
      <c r="AJ235" s="98">
        <v>146</v>
      </c>
      <c r="AK235" s="24" t="s">
        <v>877</v>
      </c>
      <c r="AL235" s="24" t="s">
        <v>877</v>
      </c>
      <c r="AM235" s="18"/>
    </row>
    <row r="236" s="5" customFormat="1" ht="60" customHeight="1" spans="1:39">
      <c r="A236" s="18" t="s">
        <v>1502</v>
      </c>
      <c r="B236" s="17" t="s">
        <v>934</v>
      </c>
      <c r="C236" s="92">
        <v>10201110002</v>
      </c>
      <c r="D236" s="24" t="s">
        <v>1076</v>
      </c>
      <c r="E236" s="93" t="s">
        <v>1504</v>
      </c>
      <c r="F236" s="93" t="s">
        <v>157</v>
      </c>
      <c r="G236" s="93" t="s">
        <v>903</v>
      </c>
      <c r="H236" s="93">
        <v>2020</v>
      </c>
      <c r="I236" s="93" t="s">
        <v>937</v>
      </c>
      <c r="J236" s="93" t="s">
        <v>501</v>
      </c>
      <c r="K236" s="93">
        <v>15929016191</v>
      </c>
      <c r="L236" s="93">
        <v>56</v>
      </c>
      <c r="M236" s="18"/>
      <c r="N236" s="18"/>
      <c r="O236" s="18"/>
      <c r="P236" s="93"/>
      <c r="Q236" s="18"/>
      <c r="R236" s="93"/>
      <c r="S236" s="93">
        <v>56</v>
      </c>
      <c r="T236" s="18"/>
      <c r="U236" s="18"/>
      <c r="V236" s="18"/>
      <c r="W236" s="18"/>
      <c r="X236" s="18"/>
      <c r="Y236" s="18"/>
      <c r="Z236" s="18"/>
      <c r="AA236" s="93" t="s">
        <v>135</v>
      </c>
      <c r="AB236" s="93" t="s">
        <v>116</v>
      </c>
      <c r="AC236" s="93" t="s">
        <v>116</v>
      </c>
      <c r="AD236" s="93" t="s">
        <v>136</v>
      </c>
      <c r="AE236" s="93" t="s">
        <v>136</v>
      </c>
      <c r="AF236" s="93" t="s">
        <v>136</v>
      </c>
      <c r="AG236" s="93">
        <v>24</v>
      </c>
      <c r="AH236" s="93">
        <v>41</v>
      </c>
      <c r="AI236" s="45">
        <v>65</v>
      </c>
      <c r="AJ236" s="45">
        <v>131</v>
      </c>
      <c r="AK236" s="93" t="s">
        <v>877</v>
      </c>
      <c r="AL236" s="93" t="s">
        <v>877</v>
      </c>
      <c r="AM236" s="18"/>
    </row>
    <row r="237" s="5" customFormat="1" ht="60" customHeight="1" spans="1:39">
      <c r="A237" s="18" t="s">
        <v>1502</v>
      </c>
      <c r="B237" s="17" t="s">
        <v>934</v>
      </c>
      <c r="C237" s="92">
        <v>10201110003</v>
      </c>
      <c r="D237" s="24" t="s">
        <v>1076</v>
      </c>
      <c r="E237" s="93" t="s">
        <v>1505</v>
      </c>
      <c r="F237" s="93" t="s">
        <v>157</v>
      </c>
      <c r="G237" s="93" t="s">
        <v>852</v>
      </c>
      <c r="H237" s="93">
        <v>2020</v>
      </c>
      <c r="I237" s="93" t="s">
        <v>937</v>
      </c>
      <c r="J237" s="93" t="s">
        <v>501</v>
      </c>
      <c r="K237" s="93">
        <v>15929016191</v>
      </c>
      <c r="L237" s="93">
        <v>28</v>
      </c>
      <c r="M237" s="18"/>
      <c r="N237" s="18"/>
      <c r="O237" s="18"/>
      <c r="P237" s="93"/>
      <c r="Q237" s="18"/>
      <c r="R237" s="93">
        <v>28</v>
      </c>
      <c r="S237" s="18"/>
      <c r="T237" s="18"/>
      <c r="U237" s="18"/>
      <c r="V237" s="18"/>
      <c r="W237" s="18"/>
      <c r="X237" s="18"/>
      <c r="Y237" s="18"/>
      <c r="Z237" s="18"/>
      <c r="AA237" s="93" t="s">
        <v>135</v>
      </c>
      <c r="AB237" s="93" t="s">
        <v>116</v>
      </c>
      <c r="AC237" s="93" t="s">
        <v>116</v>
      </c>
      <c r="AD237" s="93" t="s">
        <v>136</v>
      </c>
      <c r="AE237" s="93" t="s">
        <v>136</v>
      </c>
      <c r="AF237" s="93" t="s">
        <v>136</v>
      </c>
      <c r="AG237" s="93">
        <v>12</v>
      </c>
      <c r="AH237" s="93">
        <v>23</v>
      </c>
      <c r="AI237" s="18">
        <v>49</v>
      </c>
      <c r="AJ237" s="18">
        <v>102</v>
      </c>
      <c r="AK237" s="93" t="s">
        <v>877</v>
      </c>
      <c r="AL237" s="93" t="s">
        <v>877</v>
      </c>
      <c r="AM237" s="18"/>
    </row>
    <row r="238" s="5" customFormat="1" ht="60" customHeight="1" spans="1:39">
      <c r="A238" s="18" t="s">
        <v>1502</v>
      </c>
      <c r="B238" s="17" t="s">
        <v>934</v>
      </c>
      <c r="C238" s="92">
        <v>10201110004</v>
      </c>
      <c r="D238" s="24" t="s">
        <v>1076</v>
      </c>
      <c r="E238" s="93" t="s">
        <v>1506</v>
      </c>
      <c r="F238" s="93" t="s">
        <v>157</v>
      </c>
      <c r="G238" s="93" t="s">
        <v>378</v>
      </c>
      <c r="H238" s="93">
        <v>2020</v>
      </c>
      <c r="I238" s="93" t="s">
        <v>937</v>
      </c>
      <c r="J238" s="93" t="s">
        <v>501</v>
      </c>
      <c r="K238" s="93">
        <v>15929016191</v>
      </c>
      <c r="L238" s="93">
        <v>128</v>
      </c>
      <c r="M238" s="18"/>
      <c r="N238" s="18"/>
      <c r="O238" s="18"/>
      <c r="P238" s="93"/>
      <c r="Q238" s="18"/>
      <c r="R238" s="93">
        <v>128</v>
      </c>
      <c r="S238" s="18"/>
      <c r="T238" s="18"/>
      <c r="U238" s="18"/>
      <c r="V238" s="18"/>
      <c r="W238" s="18"/>
      <c r="X238" s="18"/>
      <c r="Y238" s="18"/>
      <c r="Z238" s="18"/>
      <c r="AA238" s="93" t="s">
        <v>135</v>
      </c>
      <c r="AB238" s="93" t="s">
        <v>116</v>
      </c>
      <c r="AC238" s="93" t="s">
        <v>116</v>
      </c>
      <c r="AD238" s="93" t="s">
        <v>136</v>
      </c>
      <c r="AE238" s="93" t="s">
        <v>136</v>
      </c>
      <c r="AF238" s="93" t="s">
        <v>136</v>
      </c>
      <c r="AG238" s="93">
        <v>26</v>
      </c>
      <c r="AH238" s="93">
        <v>32</v>
      </c>
      <c r="AI238" s="102">
        <v>89</v>
      </c>
      <c r="AJ238" s="102">
        <v>195</v>
      </c>
      <c r="AK238" s="93" t="s">
        <v>877</v>
      </c>
      <c r="AL238" s="93" t="s">
        <v>877</v>
      </c>
      <c r="AM238" s="18"/>
    </row>
    <row r="239" s="5" customFormat="1" ht="60" customHeight="1" spans="1:39">
      <c r="A239" s="18" t="s">
        <v>1502</v>
      </c>
      <c r="B239" s="17" t="s">
        <v>934</v>
      </c>
      <c r="C239" s="92">
        <v>10201110005</v>
      </c>
      <c r="D239" s="24" t="s">
        <v>1076</v>
      </c>
      <c r="E239" s="93" t="s">
        <v>1507</v>
      </c>
      <c r="F239" s="93" t="s">
        <v>157</v>
      </c>
      <c r="G239" s="93" t="s">
        <v>322</v>
      </c>
      <c r="H239" s="93">
        <v>2020</v>
      </c>
      <c r="I239" s="93" t="s">
        <v>937</v>
      </c>
      <c r="J239" s="93" t="s">
        <v>501</v>
      </c>
      <c r="K239" s="93">
        <v>15929016191</v>
      </c>
      <c r="L239" s="93">
        <v>7</v>
      </c>
      <c r="M239" s="18"/>
      <c r="N239" s="18"/>
      <c r="O239" s="18"/>
      <c r="P239" s="93"/>
      <c r="Q239" s="18"/>
      <c r="R239" s="93">
        <v>7</v>
      </c>
      <c r="S239" s="18"/>
      <c r="T239" s="18"/>
      <c r="U239" s="18"/>
      <c r="V239" s="18"/>
      <c r="W239" s="18"/>
      <c r="X239" s="18"/>
      <c r="Y239" s="18"/>
      <c r="Z239" s="18"/>
      <c r="AA239" s="93" t="s">
        <v>135</v>
      </c>
      <c r="AB239" s="93" t="s">
        <v>116</v>
      </c>
      <c r="AC239" s="93" t="s">
        <v>116</v>
      </c>
      <c r="AD239" s="93" t="s">
        <v>136</v>
      </c>
      <c r="AE239" s="93" t="s">
        <v>136</v>
      </c>
      <c r="AF239" s="93" t="s">
        <v>136</v>
      </c>
      <c r="AG239" s="93">
        <v>14</v>
      </c>
      <c r="AH239" s="93">
        <v>28</v>
      </c>
      <c r="AI239" s="44">
        <v>43</v>
      </c>
      <c r="AJ239" s="44">
        <v>97</v>
      </c>
      <c r="AK239" s="93" t="s">
        <v>877</v>
      </c>
      <c r="AL239" s="93" t="s">
        <v>877</v>
      </c>
      <c r="AM239" s="18"/>
    </row>
    <row r="240" s="5" customFormat="1" ht="60" customHeight="1" spans="1:39">
      <c r="A240" s="18" t="s">
        <v>1502</v>
      </c>
      <c r="B240" s="17" t="s">
        <v>934</v>
      </c>
      <c r="C240" s="92">
        <v>10201110006</v>
      </c>
      <c r="D240" s="24" t="s">
        <v>1076</v>
      </c>
      <c r="E240" s="93" t="s">
        <v>1508</v>
      </c>
      <c r="F240" s="93" t="s">
        <v>157</v>
      </c>
      <c r="G240" s="93" t="s">
        <v>1120</v>
      </c>
      <c r="H240" s="93">
        <v>2020</v>
      </c>
      <c r="I240" s="93" t="s">
        <v>937</v>
      </c>
      <c r="J240" s="93" t="s">
        <v>501</v>
      </c>
      <c r="K240" s="93">
        <v>15929016191</v>
      </c>
      <c r="L240" s="93">
        <v>8</v>
      </c>
      <c r="M240" s="18"/>
      <c r="N240" s="18"/>
      <c r="O240" s="18"/>
      <c r="P240" s="93"/>
      <c r="Q240" s="18"/>
      <c r="R240" s="93">
        <v>8</v>
      </c>
      <c r="S240" s="18"/>
      <c r="T240" s="18"/>
      <c r="U240" s="18"/>
      <c r="V240" s="18"/>
      <c r="W240" s="18"/>
      <c r="X240" s="18"/>
      <c r="Y240" s="18"/>
      <c r="Z240" s="18"/>
      <c r="AA240" s="93" t="s">
        <v>135</v>
      </c>
      <c r="AB240" s="93" t="s">
        <v>116</v>
      </c>
      <c r="AC240" s="93" t="s">
        <v>116</v>
      </c>
      <c r="AD240" s="93" t="s">
        <v>136</v>
      </c>
      <c r="AE240" s="93" t="s">
        <v>136</v>
      </c>
      <c r="AF240" s="93" t="s">
        <v>136</v>
      </c>
      <c r="AG240" s="93">
        <v>16</v>
      </c>
      <c r="AH240" s="93">
        <v>25</v>
      </c>
      <c r="AI240" s="18">
        <v>221</v>
      </c>
      <c r="AJ240" s="18">
        <v>245</v>
      </c>
      <c r="AK240" s="93" t="s">
        <v>877</v>
      </c>
      <c r="AL240" s="93" t="s">
        <v>877</v>
      </c>
      <c r="AM240" s="18"/>
    </row>
    <row r="241" s="5" customFormat="1" ht="60" customHeight="1" spans="1:39">
      <c r="A241" s="18" t="s">
        <v>1502</v>
      </c>
      <c r="B241" s="17" t="s">
        <v>934</v>
      </c>
      <c r="C241" s="92">
        <v>10201110007</v>
      </c>
      <c r="D241" s="24" t="s">
        <v>1076</v>
      </c>
      <c r="E241" s="93" t="s">
        <v>1509</v>
      </c>
      <c r="F241" s="93" t="s">
        <v>157</v>
      </c>
      <c r="G241" s="93" t="s">
        <v>332</v>
      </c>
      <c r="H241" s="93">
        <v>2020</v>
      </c>
      <c r="I241" s="93" t="s">
        <v>937</v>
      </c>
      <c r="J241" s="93" t="s">
        <v>501</v>
      </c>
      <c r="K241" s="93">
        <v>15929016191</v>
      </c>
      <c r="L241" s="93">
        <v>45</v>
      </c>
      <c r="M241" s="18"/>
      <c r="N241" s="18"/>
      <c r="O241" s="18"/>
      <c r="P241" s="93"/>
      <c r="Q241" s="18"/>
      <c r="R241" s="93">
        <v>45</v>
      </c>
      <c r="S241" s="18"/>
      <c r="T241" s="18"/>
      <c r="U241" s="18"/>
      <c r="V241" s="18"/>
      <c r="W241" s="18"/>
      <c r="X241" s="18"/>
      <c r="Y241" s="18"/>
      <c r="Z241" s="18"/>
      <c r="AA241" s="93" t="s">
        <v>135</v>
      </c>
      <c r="AB241" s="93" t="s">
        <v>116</v>
      </c>
      <c r="AC241" s="93" t="s">
        <v>116</v>
      </c>
      <c r="AD241" s="93" t="s">
        <v>136</v>
      </c>
      <c r="AE241" s="93" t="s">
        <v>136</v>
      </c>
      <c r="AF241" s="93" t="s">
        <v>136</v>
      </c>
      <c r="AG241" s="93">
        <v>35</v>
      </c>
      <c r="AH241" s="93">
        <v>74</v>
      </c>
      <c r="AI241" s="18">
        <v>37</v>
      </c>
      <c r="AJ241" s="18">
        <v>70</v>
      </c>
      <c r="AK241" s="93" t="s">
        <v>877</v>
      </c>
      <c r="AL241" s="93" t="s">
        <v>877</v>
      </c>
      <c r="AM241" s="18"/>
    </row>
    <row r="242" s="5" customFormat="1" ht="60" customHeight="1" spans="1:39">
      <c r="A242" s="18" t="s">
        <v>1502</v>
      </c>
      <c r="B242" s="17" t="s">
        <v>934</v>
      </c>
      <c r="C242" s="92">
        <v>10201110008</v>
      </c>
      <c r="D242" s="24" t="s">
        <v>1076</v>
      </c>
      <c r="E242" s="93" t="s">
        <v>1510</v>
      </c>
      <c r="F242" s="93" t="s">
        <v>157</v>
      </c>
      <c r="G242" s="93" t="s">
        <v>1511</v>
      </c>
      <c r="H242" s="93">
        <v>2020</v>
      </c>
      <c r="I242" s="93" t="s">
        <v>937</v>
      </c>
      <c r="J242" s="93" t="s">
        <v>501</v>
      </c>
      <c r="K242" s="93">
        <v>15929016191</v>
      </c>
      <c r="L242" s="93">
        <v>40</v>
      </c>
      <c r="M242" s="18"/>
      <c r="N242" s="18"/>
      <c r="O242" s="18"/>
      <c r="P242" s="93"/>
      <c r="Q242" s="18"/>
      <c r="R242" s="93">
        <v>40</v>
      </c>
      <c r="S242" s="18"/>
      <c r="T242" s="18"/>
      <c r="U242" s="18"/>
      <c r="V242" s="18"/>
      <c r="W242" s="18"/>
      <c r="X242" s="18"/>
      <c r="Y242" s="18"/>
      <c r="Z242" s="18"/>
      <c r="AA242" s="93" t="s">
        <v>135</v>
      </c>
      <c r="AB242" s="93" t="s">
        <v>116</v>
      </c>
      <c r="AC242" s="93" t="s">
        <v>116</v>
      </c>
      <c r="AD242" s="93" t="s">
        <v>136</v>
      </c>
      <c r="AE242" s="93" t="s">
        <v>136</v>
      </c>
      <c r="AF242" s="93" t="s">
        <v>136</v>
      </c>
      <c r="AG242" s="93">
        <v>1094</v>
      </c>
      <c r="AH242" s="93">
        <v>2603</v>
      </c>
      <c r="AI242" s="88">
        <v>110</v>
      </c>
      <c r="AJ242" s="88">
        <v>242</v>
      </c>
      <c r="AK242" s="93" t="s">
        <v>877</v>
      </c>
      <c r="AL242" s="93" t="s">
        <v>877</v>
      </c>
      <c r="AM242" s="18"/>
    </row>
    <row r="243" s="5" customFormat="1" ht="60" customHeight="1" spans="1:39">
      <c r="A243" s="18" t="s">
        <v>1502</v>
      </c>
      <c r="B243" s="17" t="s">
        <v>934</v>
      </c>
      <c r="C243" s="92">
        <v>10201110009</v>
      </c>
      <c r="D243" s="24" t="s">
        <v>1076</v>
      </c>
      <c r="E243" s="93" t="s">
        <v>1512</v>
      </c>
      <c r="F243" s="18" t="s">
        <v>153</v>
      </c>
      <c r="G243" s="18" t="s">
        <v>646</v>
      </c>
      <c r="H243" s="93">
        <v>2020</v>
      </c>
      <c r="I243" s="18" t="s">
        <v>937</v>
      </c>
      <c r="J243" s="18" t="s">
        <v>513</v>
      </c>
      <c r="K243" s="18">
        <v>1831204557</v>
      </c>
      <c r="L243" s="99">
        <v>7.3584</v>
      </c>
      <c r="M243" s="18"/>
      <c r="N243" s="18"/>
      <c r="O243" s="18"/>
      <c r="P243" s="99"/>
      <c r="Q243" s="18"/>
      <c r="R243" s="99">
        <v>7.3584</v>
      </c>
      <c r="S243" s="18"/>
      <c r="T243" s="18"/>
      <c r="U243" s="18"/>
      <c r="V243" s="18"/>
      <c r="W243" s="18"/>
      <c r="X243" s="18"/>
      <c r="Y243" s="18"/>
      <c r="Z243" s="18"/>
      <c r="AA243" s="18" t="s">
        <v>135</v>
      </c>
      <c r="AB243" s="18" t="s">
        <v>116</v>
      </c>
      <c r="AC243" s="18" t="s">
        <v>116</v>
      </c>
      <c r="AD243" s="18" t="s">
        <v>136</v>
      </c>
      <c r="AE243" s="18" t="s">
        <v>136</v>
      </c>
      <c r="AF243" s="18" t="s">
        <v>136</v>
      </c>
      <c r="AG243" s="18">
        <v>121</v>
      </c>
      <c r="AH243" s="18">
        <v>477</v>
      </c>
      <c r="AI243" s="88">
        <v>121</v>
      </c>
      <c r="AJ243" s="88">
        <v>277</v>
      </c>
      <c r="AK243" s="18" t="s">
        <v>877</v>
      </c>
      <c r="AL243" s="18" t="s">
        <v>877</v>
      </c>
      <c r="AM243" s="18"/>
    </row>
    <row r="244" s="5" customFormat="1" ht="60" customHeight="1" spans="1:39">
      <c r="A244" s="18" t="s">
        <v>1502</v>
      </c>
      <c r="B244" s="17" t="s">
        <v>934</v>
      </c>
      <c r="C244" s="92">
        <v>10201110010</v>
      </c>
      <c r="D244" s="24" t="s">
        <v>1076</v>
      </c>
      <c r="E244" s="24" t="s">
        <v>1513</v>
      </c>
      <c r="F244" s="18" t="s">
        <v>153</v>
      </c>
      <c r="G244" s="18" t="s">
        <v>349</v>
      </c>
      <c r="H244" s="93">
        <v>2020</v>
      </c>
      <c r="I244" s="18" t="s">
        <v>937</v>
      </c>
      <c r="J244" s="18" t="s">
        <v>513</v>
      </c>
      <c r="K244" s="18">
        <v>1831204566</v>
      </c>
      <c r="L244" s="18">
        <v>40</v>
      </c>
      <c r="M244" s="18"/>
      <c r="N244" s="18"/>
      <c r="O244" s="18"/>
      <c r="P244" s="18"/>
      <c r="Q244" s="18"/>
      <c r="R244" s="18">
        <v>40</v>
      </c>
      <c r="S244" s="18"/>
      <c r="T244" s="18"/>
      <c r="U244" s="18"/>
      <c r="V244" s="18"/>
      <c r="W244" s="18"/>
      <c r="X244" s="18"/>
      <c r="Y244" s="18"/>
      <c r="Z244" s="18"/>
      <c r="AA244" s="18" t="s">
        <v>135</v>
      </c>
      <c r="AB244" s="18" t="s">
        <v>116</v>
      </c>
      <c r="AC244" s="18" t="s">
        <v>116</v>
      </c>
      <c r="AD244" s="18" t="s">
        <v>136</v>
      </c>
      <c r="AE244" s="18" t="s">
        <v>136</v>
      </c>
      <c r="AF244" s="18" t="s">
        <v>136</v>
      </c>
      <c r="AG244" s="18">
        <v>74</v>
      </c>
      <c r="AH244" s="18">
        <v>136</v>
      </c>
      <c r="AI244" s="88">
        <v>64</v>
      </c>
      <c r="AJ244" s="88">
        <v>120</v>
      </c>
      <c r="AK244" s="18" t="s">
        <v>877</v>
      </c>
      <c r="AL244" s="18" t="s">
        <v>877</v>
      </c>
      <c r="AM244" s="18"/>
    </row>
    <row r="245" s="5" customFormat="1" ht="60" customHeight="1" spans="1:39">
      <c r="A245" s="18" t="s">
        <v>1502</v>
      </c>
      <c r="B245" s="17" t="s">
        <v>934</v>
      </c>
      <c r="C245" s="92">
        <v>10201110011</v>
      </c>
      <c r="D245" s="24" t="s">
        <v>1076</v>
      </c>
      <c r="E245" s="24" t="s">
        <v>1514</v>
      </c>
      <c r="F245" s="18" t="s">
        <v>153</v>
      </c>
      <c r="G245" s="18" t="s">
        <v>258</v>
      </c>
      <c r="H245" s="93">
        <v>2020</v>
      </c>
      <c r="I245" s="18" t="s">
        <v>937</v>
      </c>
      <c r="J245" s="18" t="s">
        <v>513</v>
      </c>
      <c r="K245" s="18">
        <v>1831204570</v>
      </c>
      <c r="L245" s="18">
        <v>7</v>
      </c>
      <c r="M245" s="18"/>
      <c r="N245" s="18"/>
      <c r="O245" s="18"/>
      <c r="P245" s="18"/>
      <c r="Q245" s="18"/>
      <c r="R245" s="18">
        <v>7</v>
      </c>
      <c r="S245" s="18"/>
      <c r="T245" s="18"/>
      <c r="U245" s="18"/>
      <c r="V245" s="18"/>
      <c r="W245" s="18"/>
      <c r="X245" s="18"/>
      <c r="Y245" s="18"/>
      <c r="Z245" s="18"/>
      <c r="AA245" s="18" t="s">
        <v>135</v>
      </c>
      <c r="AB245" s="18" t="s">
        <v>116</v>
      </c>
      <c r="AC245" s="18" t="s">
        <v>116</v>
      </c>
      <c r="AD245" s="18" t="s">
        <v>136</v>
      </c>
      <c r="AE245" s="18" t="s">
        <v>136</v>
      </c>
      <c r="AF245" s="18" t="s">
        <v>136</v>
      </c>
      <c r="AG245" s="18">
        <v>151</v>
      </c>
      <c r="AH245" s="18">
        <v>379</v>
      </c>
      <c r="AI245" s="27">
        <v>80</v>
      </c>
      <c r="AJ245" s="27">
        <v>198</v>
      </c>
      <c r="AK245" s="18" t="s">
        <v>877</v>
      </c>
      <c r="AL245" s="18" t="s">
        <v>877</v>
      </c>
      <c r="AM245" s="18"/>
    </row>
    <row r="246" s="5" customFormat="1" ht="60" customHeight="1" spans="1:46">
      <c r="A246" s="18" t="s">
        <v>1502</v>
      </c>
      <c r="B246" s="17" t="s">
        <v>934</v>
      </c>
      <c r="C246" s="92">
        <v>10201110012</v>
      </c>
      <c r="D246" s="24" t="s">
        <v>1076</v>
      </c>
      <c r="E246" s="24" t="s">
        <v>1515</v>
      </c>
      <c r="F246" s="18" t="s">
        <v>153</v>
      </c>
      <c r="G246" s="18" t="s">
        <v>249</v>
      </c>
      <c r="H246" s="94">
        <v>2020</v>
      </c>
      <c r="I246" s="18" t="s">
        <v>617</v>
      </c>
      <c r="J246" s="18" t="s">
        <v>620</v>
      </c>
      <c r="K246" s="17" t="s">
        <v>720</v>
      </c>
      <c r="L246" s="18">
        <v>76</v>
      </c>
      <c r="M246" s="18"/>
      <c r="N246" s="18"/>
      <c r="O246" s="18"/>
      <c r="P246" s="18"/>
      <c r="Q246" s="18"/>
      <c r="R246" s="18">
        <v>76</v>
      </c>
      <c r="S246" s="18"/>
      <c r="T246" s="18"/>
      <c r="U246" s="18"/>
      <c r="V246" s="18"/>
      <c r="W246" s="18"/>
      <c r="X246" s="18"/>
      <c r="Y246" s="18"/>
      <c r="Z246" s="18"/>
      <c r="AA246" s="24" t="s">
        <v>135</v>
      </c>
      <c r="AB246" s="24" t="s">
        <v>116</v>
      </c>
      <c r="AC246" s="24" t="s">
        <v>136</v>
      </c>
      <c r="AD246" s="24" t="s">
        <v>136</v>
      </c>
      <c r="AE246" s="24" t="s">
        <v>136</v>
      </c>
      <c r="AF246" s="24" t="s">
        <v>136</v>
      </c>
      <c r="AG246" s="24">
        <v>51</v>
      </c>
      <c r="AH246" s="24">
        <v>111</v>
      </c>
      <c r="AI246" s="18">
        <v>230</v>
      </c>
      <c r="AJ246" s="24">
        <v>612</v>
      </c>
      <c r="AK246" s="24" t="s">
        <v>877</v>
      </c>
      <c r="AL246" s="24" t="s">
        <v>877</v>
      </c>
      <c r="AM246" s="24"/>
      <c r="AN246" s="103"/>
      <c r="AO246" s="103"/>
      <c r="AP246" s="103"/>
      <c r="AQ246" s="103"/>
      <c r="AR246" s="103"/>
      <c r="AS246" s="103"/>
      <c r="AT246" s="103"/>
    </row>
    <row r="247" s="5" customFormat="1" ht="60" customHeight="1" spans="1:39">
      <c r="A247" s="18" t="s">
        <v>1502</v>
      </c>
      <c r="B247" s="17" t="s">
        <v>934</v>
      </c>
      <c r="C247" s="92">
        <v>10201110013</v>
      </c>
      <c r="D247" s="24" t="s">
        <v>1076</v>
      </c>
      <c r="E247" s="24" t="s">
        <v>1516</v>
      </c>
      <c r="F247" s="33" t="s">
        <v>143</v>
      </c>
      <c r="G247" s="18" t="s">
        <v>1517</v>
      </c>
      <c r="H247" s="93">
        <v>2020</v>
      </c>
      <c r="I247" s="18" t="s">
        <v>937</v>
      </c>
      <c r="J247" s="18" t="s">
        <v>518</v>
      </c>
      <c r="K247" s="18">
        <v>18098031314</v>
      </c>
      <c r="L247" s="25">
        <v>53</v>
      </c>
      <c r="M247" s="18"/>
      <c r="N247" s="18"/>
      <c r="O247" s="18"/>
      <c r="P247" s="25"/>
      <c r="Q247" s="18"/>
      <c r="R247" s="25">
        <v>53</v>
      </c>
      <c r="S247" s="18"/>
      <c r="T247" s="18"/>
      <c r="U247" s="18"/>
      <c r="V247" s="18"/>
      <c r="W247" s="18"/>
      <c r="X247" s="18"/>
      <c r="Y247" s="18"/>
      <c r="Z247" s="18"/>
      <c r="AA247" s="18" t="s">
        <v>135</v>
      </c>
      <c r="AB247" s="18" t="s">
        <v>116</v>
      </c>
      <c r="AC247" s="18" t="s">
        <v>116</v>
      </c>
      <c r="AD247" s="18" t="s">
        <v>136</v>
      </c>
      <c r="AE247" s="18" t="s">
        <v>136</v>
      </c>
      <c r="AF247" s="18" t="s">
        <v>136</v>
      </c>
      <c r="AG247" s="84">
        <v>73</v>
      </c>
      <c r="AH247" s="84">
        <v>142</v>
      </c>
      <c r="AI247" s="25">
        <v>87</v>
      </c>
      <c r="AJ247" s="25">
        <v>177</v>
      </c>
      <c r="AK247" s="18" t="s">
        <v>877</v>
      </c>
      <c r="AL247" s="18" t="s">
        <v>877</v>
      </c>
      <c r="AM247" s="18"/>
    </row>
    <row r="248" s="7" customFormat="1" ht="60" customHeight="1" spans="1:39">
      <c r="A248" s="18" t="s">
        <v>1502</v>
      </c>
      <c r="B248" s="17" t="s">
        <v>934</v>
      </c>
      <c r="C248" s="92">
        <v>10201110014</v>
      </c>
      <c r="D248" s="24" t="s">
        <v>1076</v>
      </c>
      <c r="E248" s="24" t="s">
        <v>1518</v>
      </c>
      <c r="F248" s="33" t="s">
        <v>143</v>
      </c>
      <c r="G248" s="18" t="s">
        <v>365</v>
      </c>
      <c r="H248" s="93">
        <v>2020</v>
      </c>
      <c r="I248" s="18" t="s">
        <v>617</v>
      </c>
      <c r="J248" s="18" t="s">
        <v>620</v>
      </c>
      <c r="K248" s="17" t="s">
        <v>720</v>
      </c>
      <c r="L248" s="25">
        <v>10</v>
      </c>
      <c r="M248" s="18"/>
      <c r="N248" s="18"/>
      <c r="O248" s="18"/>
      <c r="P248" s="25"/>
      <c r="Q248" s="18"/>
      <c r="R248" s="25">
        <v>10</v>
      </c>
      <c r="S248" s="18"/>
      <c r="T248" s="18"/>
      <c r="U248" s="18"/>
      <c r="V248" s="18"/>
      <c r="W248" s="18"/>
      <c r="X248" s="18"/>
      <c r="Y248" s="18"/>
      <c r="Z248" s="18"/>
      <c r="AA248" s="18" t="s">
        <v>135</v>
      </c>
      <c r="AB248" s="18" t="s">
        <v>116</v>
      </c>
      <c r="AC248" s="18" t="s">
        <v>116</v>
      </c>
      <c r="AD248" s="18" t="s">
        <v>136</v>
      </c>
      <c r="AE248" s="18" t="s">
        <v>136</v>
      </c>
      <c r="AF248" s="18" t="s">
        <v>136</v>
      </c>
      <c r="AG248" s="84">
        <v>92</v>
      </c>
      <c r="AH248" s="84">
        <v>196</v>
      </c>
      <c r="AI248" s="104">
        <v>337</v>
      </c>
      <c r="AJ248" s="104">
        <v>1049</v>
      </c>
      <c r="AK248" s="18" t="s">
        <v>877</v>
      </c>
      <c r="AL248" s="18" t="s">
        <v>877</v>
      </c>
      <c r="AM248" s="18"/>
    </row>
    <row r="249" s="5" customFormat="1" ht="60" customHeight="1" spans="1:39">
      <c r="A249" s="18" t="s">
        <v>1502</v>
      </c>
      <c r="B249" s="17" t="s">
        <v>934</v>
      </c>
      <c r="C249" s="92">
        <v>10201110015</v>
      </c>
      <c r="D249" s="24" t="s">
        <v>1076</v>
      </c>
      <c r="E249" s="95" t="s">
        <v>1519</v>
      </c>
      <c r="F249" s="18" t="s">
        <v>151</v>
      </c>
      <c r="G249" s="18" t="s">
        <v>408</v>
      </c>
      <c r="H249" s="93">
        <v>2020</v>
      </c>
      <c r="I249" s="18" t="s">
        <v>937</v>
      </c>
      <c r="J249" s="18" t="s">
        <v>509</v>
      </c>
      <c r="K249" s="18">
        <v>15291206000</v>
      </c>
      <c r="L249" s="100">
        <v>30</v>
      </c>
      <c r="M249" s="18"/>
      <c r="N249" s="18"/>
      <c r="O249" s="18"/>
      <c r="P249" s="100"/>
      <c r="Q249" s="18"/>
      <c r="R249" s="100">
        <v>30</v>
      </c>
      <c r="S249" s="18"/>
      <c r="T249" s="18"/>
      <c r="U249" s="18"/>
      <c r="V249" s="18"/>
      <c r="W249" s="18"/>
      <c r="X249" s="18"/>
      <c r="Y249" s="18"/>
      <c r="Z249" s="18"/>
      <c r="AA249" s="18" t="s">
        <v>135</v>
      </c>
      <c r="AB249" s="18" t="s">
        <v>116</v>
      </c>
      <c r="AC249" s="18" t="s">
        <v>116</v>
      </c>
      <c r="AD249" s="18" t="s">
        <v>136</v>
      </c>
      <c r="AE249" s="18" t="s">
        <v>136</v>
      </c>
      <c r="AF249" s="18" t="s">
        <v>136</v>
      </c>
      <c r="AG249" s="18">
        <v>24</v>
      </c>
      <c r="AH249" s="18">
        <v>47</v>
      </c>
      <c r="AI249" s="25">
        <v>48</v>
      </c>
      <c r="AJ249" s="25">
        <v>83</v>
      </c>
      <c r="AK249" s="18" t="s">
        <v>877</v>
      </c>
      <c r="AL249" s="18" t="s">
        <v>877</v>
      </c>
      <c r="AM249" s="18"/>
    </row>
    <row r="250" s="5" customFormat="1" ht="60" customHeight="1" spans="1:39">
      <c r="A250" s="18" t="s">
        <v>1502</v>
      </c>
      <c r="B250" s="17" t="s">
        <v>934</v>
      </c>
      <c r="C250" s="92">
        <v>10201110016</v>
      </c>
      <c r="D250" s="24" t="s">
        <v>1076</v>
      </c>
      <c r="E250" s="95" t="s">
        <v>1520</v>
      </c>
      <c r="F250" s="18" t="s">
        <v>151</v>
      </c>
      <c r="G250" s="18" t="s">
        <v>1521</v>
      </c>
      <c r="H250" s="93">
        <v>2020</v>
      </c>
      <c r="I250" s="18" t="s">
        <v>937</v>
      </c>
      <c r="J250" s="18" t="s">
        <v>509</v>
      </c>
      <c r="K250" s="18">
        <v>15291206001</v>
      </c>
      <c r="L250" s="100">
        <v>135</v>
      </c>
      <c r="M250" s="18"/>
      <c r="N250" s="18"/>
      <c r="O250" s="18"/>
      <c r="P250" s="100"/>
      <c r="Q250" s="18"/>
      <c r="R250" s="100"/>
      <c r="S250" s="18">
        <v>135</v>
      </c>
      <c r="T250" s="18"/>
      <c r="U250" s="18"/>
      <c r="V250" s="18"/>
      <c r="W250" s="18"/>
      <c r="X250" s="18"/>
      <c r="Y250" s="18"/>
      <c r="Z250" s="18"/>
      <c r="AA250" s="18" t="s">
        <v>135</v>
      </c>
      <c r="AB250" s="18" t="s">
        <v>116</v>
      </c>
      <c r="AC250" s="18" t="s">
        <v>136</v>
      </c>
      <c r="AD250" s="18" t="s">
        <v>136</v>
      </c>
      <c r="AE250" s="18" t="s">
        <v>136</v>
      </c>
      <c r="AF250" s="18" t="s">
        <v>136</v>
      </c>
      <c r="AG250" s="18">
        <v>63</v>
      </c>
      <c r="AH250" s="18">
        <v>108</v>
      </c>
      <c r="AI250" s="101">
        <v>91</v>
      </c>
      <c r="AJ250" s="101">
        <v>223</v>
      </c>
      <c r="AK250" s="18" t="s">
        <v>877</v>
      </c>
      <c r="AL250" s="18" t="s">
        <v>877</v>
      </c>
      <c r="AM250" s="18"/>
    </row>
    <row r="251" s="5" customFormat="1" ht="60" customHeight="1" spans="1:39">
      <c r="A251" s="18" t="s">
        <v>1502</v>
      </c>
      <c r="B251" s="17" t="s">
        <v>934</v>
      </c>
      <c r="C251" s="92">
        <v>10201110017</v>
      </c>
      <c r="D251" s="24" t="s">
        <v>1076</v>
      </c>
      <c r="E251" s="95" t="s">
        <v>1522</v>
      </c>
      <c r="F251" s="18" t="s">
        <v>151</v>
      </c>
      <c r="G251" s="18" t="s">
        <v>482</v>
      </c>
      <c r="H251" s="93">
        <v>2020</v>
      </c>
      <c r="I251" s="18" t="s">
        <v>937</v>
      </c>
      <c r="J251" s="18" t="s">
        <v>509</v>
      </c>
      <c r="K251" s="18">
        <v>15291206000</v>
      </c>
      <c r="L251" s="100">
        <v>20</v>
      </c>
      <c r="M251" s="18"/>
      <c r="N251" s="18"/>
      <c r="O251" s="18"/>
      <c r="P251" s="100"/>
      <c r="Q251" s="18"/>
      <c r="R251" s="100">
        <v>20</v>
      </c>
      <c r="S251" s="18"/>
      <c r="T251" s="18"/>
      <c r="U251" s="18"/>
      <c r="V251" s="18"/>
      <c r="W251" s="18"/>
      <c r="X251" s="18"/>
      <c r="Y251" s="18"/>
      <c r="Z251" s="18"/>
      <c r="AA251" s="18" t="s">
        <v>135</v>
      </c>
      <c r="AB251" s="18" t="s">
        <v>116</v>
      </c>
      <c r="AC251" s="18" t="s">
        <v>116</v>
      </c>
      <c r="AD251" s="18" t="s">
        <v>136</v>
      </c>
      <c r="AE251" s="18" t="s">
        <v>136</v>
      </c>
      <c r="AF251" s="18" t="s">
        <v>136</v>
      </c>
      <c r="AG251" s="18">
        <v>39</v>
      </c>
      <c r="AH251" s="18">
        <v>83</v>
      </c>
      <c r="AI251" s="101">
        <v>202</v>
      </c>
      <c r="AJ251" s="101">
        <v>505</v>
      </c>
      <c r="AK251" s="18" t="s">
        <v>877</v>
      </c>
      <c r="AL251" s="18" t="s">
        <v>877</v>
      </c>
      <c r="AM251" s="18"/>
    </row>
    <row r="252" s="5" customFormat="1" ht="60" customHeight="1" spans="1:39">
      <c r="A252" s="18" t="s">
        <v>1502</v>
      </c>
      <c r="B252" s="17" t="s">
        <v>934</v>
      </c>
      <c r="C252" s="92">
        <v>10201110018</v>
      </c>
      <c r="D252" s="24" t="s">
        <v>1076</v>
      </c>
      <c r="E252" s="95" t="s">
        <v>1523</v>
      </c>
      <c r="F252" s="18" t="s">
        <v>151</v>
      </c>
      <c r="G252" s="18" t="s">
        <v>399</v>
      </c>
      <c r="H252" s="93">
        <v>2020</v>
      </c>
      <c r="I252" s="18" t="s">
        <v>937</v>
      </c>
      <c r="J252" s="18" t="s">
        <v>509</v>
      </c>
      <c r="K252" s="18">
        <v>15291206000</v>
      </c>
      <c r="L252" s="100">
        <v>85</v>
      </c>
      <c r="M252" s="18"/>
      <c r="N252" s="18"/>
      <c r="O252" s="18"/>
      <c r="P252" s="100"/>
      <c r="Q252" s="18"/>
      <c r="R252" s="100">
        <v>85</v>
      </c>
      <c r="S252" s="18"/>
      <c r="T252" s="18"/>
      <c r="U252" s="18"/>
      <c r="V252" s="18"/>
      <c r="W252" s="18"/>
      <c r="X252" s="18"/>
      <c r="Y252" s="18"/>
      <c r="Z252" s="18"/>
      <c r="AA252" s="18" t="s">
        <v>135</v>
      </c>
      <c r="AB252" s="18" t="s">
        <v>116</v>
      </c>
      <c r="AC252" s="18" t="s">
        <v>116</v>
      </c>
      <c r="AD252" s="18" t="s">
        <v>136</v>
      </c>
      <c r="AE252" s="18" t="s">
        <v>136</v>
      </c>
      <c r="AF252" s="18" t="s">
        <v>136</v>
      </c>
      <c r="AG252" s="18">
        <v>67</v>
      </c>
      <c r="AH252" s="18">
        <v>146</v>
      </c>
      <c r="AI252" s="101">
        <v>180</v>
      </c>
      <c r="AJ252" s="101">
        <v>504</v>
      </c>
      <c r="AK252" s="18" t="s">
        <v>877</v>
      </c>
      <c r="AL252" s="18" t="s">
        <v>877</v>
      </c>
      <c r="AM252" s="18"/>
    </row>
    <row r="253" s="5" customFormat="1" ht="60" customHeight="1" spans="1:39">
      <c r="A253" s="18" t="s">
        <v>1502</v>
      </c>
      <c r="B253" s="17" t="s">
        <v>934</v>
      </c>
      <c r="C253" s="92">
        <v>10201110019</v>
      </c>
      <c r="D253" s="24" t="s">
        <v>1076</v>
      </c>
      <c r="E253" s="95" t="s">
        <v>1524</v>
      </c>
      <c r="F253" s="18" t="s">
        <v>151</v>
      </c>
      <c r="G253" s="18" t="s">
        <v>272</v>
      </c>
      <c r="H253" s="93">
        <v>2020</v>
      </c>
      <c r="I253" s="18" t="s">
        <v>937</v>
      </c>
      <c r="J253" s="18" t="s">
        <v>509</v>
      </c>
      <c r="K253" s="18">
        <v>15291206000</v>
      </c>
      <c r="L253" s="100">
        <v>110</v>
      </c>
      <c r="M253" s="18"/>
      <c r="N253" s="18"/>
      <c r="O253" s="18"/>
      <c r="P253" s="100"/>
      <c r="Q253" s="18"/>
      <c r="R253" s="100">
        <v>110</v>
      </c>
      <c r="S253" s="18"/>
      <c r="T253" s="18"/>
      <c r="U253" s="18"/>
      <c r="V253" s="18"/>
      <c r="W253" s="18"/>
      <c r="X253" s="18"/>
      <c r="Y253" s="18"/>
      <c r="Z253" s="18"/>
      <c r="AA253" s="18" t="s">
        <v>135</v>
      </c>
      <c r="AB253" s="18" t="s">
        <v>116</v>
      </c>
      <c r="AC253" s="18" t="s">
        <v>116</v>
      </c>
      <c r="AD253" s="18" t="s">
        <v>136</v>
      </c>
      <c r="AE253" s="18" t="s">
        <v>136</v>
      </c>
      <c r="AF253" s="18" t="s">
        <v>136</v>
      </c>
      <c r="AG253" s="18">
        <v>25</v>
      </c>
      <c r="AH253" s="18">
        <v>62</v>
      </c>
      <c r="AI253" s="101">
        <v>95</v>
      </c>
      <c r="AJ253" s="101">
        <v>244</v>
      </c>
      <c r="AK253" s="18" t="s">
        <v>877</v>
      </c>
      <c r="AL253" s="18" t="s">
        <v>877</v>
      </c>
      <c r="AM253" s="18"/>
    </row>
    <row r="254" s="5" customFormat="1" ht="60" customHeight="1" spans="1:39">
      <c r="A254" s="18" t="s">
        <v>1502</v>
      </c>
      <c r="B254" s="17" t="s">
        <v>934</v>
      </c>
      <c r="C254" s="92">
        <v>10201110020</v>
      </c>
      <c r="D254" s="24" t="s">
        <v>1076</v>
      </c>
      <c r="E254" s="95" t="s">
        <v>1525</v>
      </c>
      <c r="F254" s="18" t="s">
        <v>151</v>
      </c>
      <c r="G254" s="18" t="s">
        <v>220</v>
      </c>
      <c r="H254" s="93">
        <v>2020</v>
      </c>
      <c r="I254" s="18" t="s">
        <v>937</v>
      </c>
      <c r="J254" s="18" t="s">
        <v>509</v>
      </c>
      <c r="K254" s="18">
        <v>15291206000</v>
      </c>
      <c r="L254" s="100">
        <v>200</v>
      </c>
      <c r="M254" s="100">
        <v>200</v>
      </c>
      <c r="N254" s="100">
        <v>200</v>
      </c>
      <c r="O254" s="18"/>
      <c r="P254" s="18"/>
      <c r="Q254" s="18"/>
      <c r="R254" s="18"/>
      <c r="S254" s="18"/>
      <c r="T254" s="18"/>
      <c r="U254" s="18"/>
      <c r="V254" s="18"/>
      <c r="W254" s="18"/>
      <c r="X254" s="18"/>
      <c r="Y254" s="18"/>
      <c r="Z254" s="18"/>
      <c r="AA254" s="18" t="s">
        <v>135</v>
      </c>
      <c r="AB254" s="18" t="s">
        <v>116</v>
      </c>
      <c r="AC254" s="18" t="s">
        <v>116</v>
      </c>
      <c r="AD254" s="18" t="s">
        <v>136</v>
      </c>
      <c r="AE254" s="18" t="s">
        <v>136</v>
      </c>
      <c r="AF254" s="18" t="s">
        <v>136</v>
      </c>
      <c r="AG254" s="18">
        <v>73</v>
      </c>
      <c r="AH254" s="18">
        <v>172</v>
      </c>
      <c r="AI254" s="101">
        <v>332</v>
      </c>
      <c r="AJ254" s="101">
        <v>752</v>
      </c>
      <c r="AK254" s="18" t="s">
        <v>877</v>
      </c>
      <c r="AL254" s="18" t="s">
        <v>877</v>
      </c>
      <c r="AM254" s="18"/>
    </row>
    <row r="255" s="5" customFormat="1" ht="60" customHeight="1" spans="1:39">
      <c r="A255" s="18" t="s">
        <v>1502</v>
      </c>
      <c r="B255" s="17" t="s">
        <v>934</v>
      </c>
      <c r="C255" s="92">
        <v>10201110021</v>
      </c>
      <c r="D255" s="24" t="s">
        <v>1076</v>
      </c>
      <c r="E255" s="95" t="s">
        <v>1526</v>
      </c>
      <c r="F255" s="18" t="s">
        <v>151</v>
      </c>
      <c r="G255" s="18" t="s">
        <v>217</v>
      </c>
      <c r="H255" s="93">
        <v>2020</v>
      </c>
      <c r="I255" s="18" t="s">
        <v>937</v>
      </c>
      <c r="J255" s="18" t="s">
        <v>509</v>
      </c>
      <c r="K255" s="18">
        <v>15291206000</v>
      </c>
      <c r="L255" s="100">
        <v>100</v>
      </c>
      <c r="M255" s="100">
        <v>100</v>
      </c>
      <c r="N255" s="100">
        <v>100</v>
      </c>
      <c r="O255" s="18"/>
      <c r="P255" s="18"/>
      <c r="Q255" s="18"/>
      <c r="R255" s="18"/>
      <c r="S255" s="18"/>
      <c r="T255" s="18"/>
      <c r="U255" s="18"/>
      <c r="V255" s="18"/>
      <c r="W255" s="18"/>
      <c r="X255" s="18"/>
      <c r="Y255" s="18"/>
      <c r="Z255" s="18"/>
      <c r="AA255" s="18" t="s">
        <v>135</v>
      </c>
      <c r="AB255" s="18" t="s">
        <v>116</v>
      </c>
      <c r="AC255" s="18" t="s">
        <v>116</v>
      </c>
      <c r="AD255" s="18" t="s">
        <v>136</v>
      </c>
      <c r="AE255" s="18" t="s">
        <v>136</v>
      </c>
      <c r="AF255" s="18" t="s">
        <v>136</v>
      </c>
      <c r="AG255" s="18">
        <v>37</v>
      </c>
      <c r="AH255" s="18">
        <v>72</v>
      </c>
      <c r="AI255" s="105">
        <v>308</v>
      </c>
      <c r="AJ255" s="105">
        <v>860</v>
      </c>
      <c r="AK255" s="18" t="s">
        <v>877</v>
      </c>
      <c r="AL255" s="18" t="s">
        <v>877</v>
      </c>
      <c r="AM255" s="18"/>
    </row>
    <row r="256" s="5" customFormat="1" ht="60" customHeight="1" spans="1:39">
      <c r="A256" s="18" t="s">
        <v>1502</v>
      </c>
      <c r="B256" s="17" t="s">
        <v>934</v>
      </c>
      <c r="C256" s="92">
        <v>10201110022</v>
      </c>
      <c r="D256" s="24" t="s">
        <v>1076</v>
      </c>
      <c r="E256" s="95" t="s">
        <v>1527</v>
      </c>
      <c r="F256" s="18" t="s">
        <v>151</v>
      </c>
      <c r="G256" s="18" t="s">
        <v>217</v>
      </c>
      <c r="H256" s="93">
        <v>2020</v>
      </c>
      <c r="I256" s="18" t="s">
        <v>937</v>
      </c>
      <c r="J256" s="18" t="s">
        <v>509</v>
      </c>
      <c r="K256" s="18">
        <v>15291206000</v>
      </c>
      <c r="L256" s="100">
        <v>20</v>
      </c>
      <c r="M256" s="100">
        <v>20</v>
      </c>
      <c r="N256" s="100">
        <v>20</v>
      </c>
      <c r="O256" s="18"/>
      <c r="P256" s="18"/>
      <c r="Q256" s="18"/>
      <c r="R256" s="18"/>
      <c r="S256" s="18"/>
      <c r="T256" s="18"/>
      <c r="U256" s="18"/>
      <c r="V256" s="18"/>
      <c r="W256" s="18"/>
      <c r="X256" s="18"/>
      <c r="Y256" s="18"/>
      <c r="Z256" s="18"/>
      <c r="AA256" s="18" t="s">
        <v>135</v>
      </c>
      <c r="AB256" s="18" t="s">
        <v>116</v>
      </c>
      <c r="AC256" s="18" t="s">
        <v>116</v>
      </c>
      <c r="AD256" s="18" t="s">
        <v>136</v>
      </c>
      <c r="AE256" s="18" t="s">
        <v>136</v>
      </c>
      <c r="AF256" s="18" t="s">
        <v>136</v>
      </c>
      <c r="AG256" s="18">
        <v>37</v>
      </c>
      <c r="AH256" s="18">
        <v>72</v>
      </c>
      <c r="AI256" s="105">
        <v>308</v>
      </c>
      <c r="AJ256" s="105">
        <v>860</v>
      </c>
      <c r="AK256" s="18" t="s">
        <v>877</v>
      </c>
      <c r="AL256" s="18" t="s">
        <v>877</v>
      </c>
      <c r="AM256" s="18"/>
    </row>
    <row r="257" s="5" customFormat="1" ht="60" customHeight="1" spans="1:39">
      <c r="A257" s="18" t="s">
        <v>1502</v>
      </c>
      <c r="B257" s="17" t="s">
        <v>934</v>
      </c>
      <c r="C257" s="92">
        <v>10201110023</v>
      </c>
      <c r="D257" s="24" t="s">
        <v>1076</v>
      </c>
      <c r="E257" s="95" t="s">
        <v>1528</v>
      </c>
      <c r="F257" s="18" t="s">
        <v>151</v>
      </c>
      <c r="G257" s="18" t="s">
        <v>217</v>
      </c>
      <c r="H257" s="93">
        <v>2020</v>
      </c>
      <c r="I257" s="18" t="s">
        <v>937</v>
      </c>
      <c r="J257" s="18" t="s">
        <v>509</v>
      </c>
      <c r="K257" s="18">
        <v>15291206000</v>
      </c>
      <c r="L257" s="100">
        <v>48</v>
      </c>
      <c r="M257" s="100">
        <v>48</v>
      </c>
      <c r="N257" s="100">
        <v>48</v>
      </c>
      <c r="O257" s="18"/>
      <c r="P257" s="18"/>
      <c r="Q257" s="18"/>
      <c r="R257" s="18"/>
      <c r="S257" s="18"/>
      <c r="T257" s="18"/>
      <c r="U257" s="18"/>
      <c r="V257" s="18"/>
      <c r="W257" s="18"/>
      <c r="X257" s="18"/>
      <c r="Y257" s="18"/>
      <c r="Z257" s="18"/>
      <c r="AA257" s="18" t="s">
        <v>135</v>
      </c>
      <c r="AB257" s="18" t="s">
        <v>116</v>
      </c>
      <c r="AC257" s="18" t="s">
        <v>116</v>
      </c>
      <c r="AD257" s="18" t="s">
        <v>136</v>
      </c>
      <c r="AE257" s="18" t="s">
        <v>136</v>
      </c>
      <c r="AF257" s="18" t="s">
        <v>136</v>
      </c>
      <c r="AG257" s="18">
        <v>37</v>
      </c>
      <c r="AH257" s="18">
        <v>72</v>
      </c>
      <c r="AI257" s="105">
        <v>308</v>
      </c>
      <c r="AJ257" s="105">
        <v>860</v>
      </c>
      <c r="AK257" s="18" t="s">
        <v>877</v>
      </c>
      <c r="AL257" s="18" t="s">
        <v>877</v>
      </c>
      <c r="AM257" s="18"/>
    </row>
    <row r="258" s="5" customFormat="1" ht="60" customHeight="1" spans="1:39">
      <c r="A258" s="18" t="s">
        <v>1502</v>
      </c>
      <c r="B258" s="17" t="s">
        <v>934</v>
      </c>
      <c r="C258" s="92">
        <v>10201110024</v>
      </c>
      <c r="D258" s="24" t="s">
        <v>1076</v>
      </c>
      <c r="E258" s="106" t="s">
        <v>1529</v>
      </c>
      <c r="F258" s="18" t="s">
        <v>151</v>
      </c>
      <c r="G258" s="18" t="s">
        <v>408</v>
      </c>
      <c r="H258" s="93">
        <v>2020</v>
      </c>
      <c r="I258" s="18" t="s">
        <v>937</v>
      </c>
      <c r="J258" s="18" t="s">
        <v>509</v>
      </c>
      <c r="K258" s="18">
        <v>15291206000</v>
      </c>
      <c r="L258" s="100">
        <v>5</v>
      </c>
      <c r="M258" s="100">
        <v>5</v>
      </c>
      <c r="N258" s="100">
        <v>5</v>
      </c>
      <c r="O258" s="18"/>
      <c r="P258" s="18"/>
      <c r="Q258" s="18"/>
      <c r="R258" s="18"/>
      <c r="S258" s="18"/>
      <c r="T258" s="18"/>
      <c r="U258" s="18"/>
      <c r="V258" s="18"/>
      <c r="W258" s="18"/>
      <c r="X258" s="18"/>
      <c r="Y258" s="18"/>
      <c r="Z258" s="18"/>
      <c r="AA258" s="18" t="s">
        <v>135</v>
      </c>
      <c r="AB258" s="18" t="s">
        <v>116</v>
      </c>
      <c r="AC258" s="18" t="s">
        <v>116</v>
      </c>
      <c r="AD258" s="18" t="s">
        <v>136</v>
      </c>
      <c r="AE258" s="18" t="s">
        <v>136</v>
      </c>
      <c r="AF258" s="18" t="s">
        <v>136</v>
      </c>
      <c r="AG258" s="18">
        <v>24</v>
      </c>
      <c r="AH258" s="18">
        <v>47</v>
      </c>
      <c r="AI258" s="101">
        <v>187</v>
      </c>
      <c r="AJ258" s="101">
        <v>527</v>
      </c>
      <c r="AK258" s="18" t="s">
        <v>877</v>
      </c>
      <c r="AL258" s="18" t="s">
        <v>877</v>
      </c>
      <c r="AM258" s="18"/>
    </row>
    <row r="259" s="5" customFormat="1" ht="60" customHeight="1" spans="1:39">
      <c r="A259" s="18" t="s">
        <v>1502</v>
      </c>
      <c r="B259" s="17" t="s">
        <v>934</v>
      </c>
      <c r="C259" s="92">
        <v>10201110025</v>
      </c>
      <c r="D259" s="24" t="s">
        <v>1076</v>
      </c>
      <c r="E259" s="107" t="s">
        <v>1530</v>
      </c>
      <c r="F259" s="18" t="s">
        <v>151</v>
      </c>
      <c r="G259" s="18" t="s">
        <v>435</v>
      </c>
      <c r="H259" s="93">
        <v>2020</v>
      </c>
      <c r="I259" s="18" t="s">
        <v>937</v>
      </c>
      <c r="J259" s="18" t="s">
        <v>509</v>
      </c>
      <c r="K259" s="18">
        <v>15291206000</v>
      </c>
      <c r="L259" s="100">
        <v>35</v>
      </c>
      <c r="M259" s="100">
        <v>35</v>
      </c>
      <c r="N259" s="100">
        <v>35</v>
      </c>
      <c r="O259" s="18"/>
      <c r="P259" s="18"/>
      <c r="Q259" s="18"/>
      <c r="R259" s="18"/>
      <c r="S259" s="18"/>
      <c r="T259" s="18"/>
      <c r="U259" s="18"/>
      <c r="V259" s="18"/>
      <c r="W259" s="18"/>
      <c r="X259" s="18"/>
      <c r="Y259" s="18"/>
      <c r="Z259" s="18"/>
      <c r="AA259" s="18" t="s">
        <v>135</v>
      </c>
      <c r="AB259" s="18" t="s">
        <v>116</v>
      </c>
      <c r="AC259" s="18" t="s">
        <v>116</v>
      </c>
      <c r="AD259" s="18" t="s">
        <v>136</v>
      </c>
      <c r="AE259" s="18" t="s">
        <v>136</v>
      </c>
      <c r="AF259" s="18" t="s">
        <v>136</v>
      </c>
      <c r="AG259" s="18">
        <v>75</v>
      </c>
      <c r="AH259" s="18">
        <v>138</v>
      </c>
      <c r="AI259" s="101">
        <v>307</v>
      </c>
      <c r="AJ259" s="101">
        <v>816</v>
      </c>
      <c r="AK259" s="18" t="s">
        <v>877</v>
      </c>
      <c r="AL259" s="18" t="s">
        <v>877</v>
      </c>
      <c r="AM259" s="18"/>
    </row>
    <row r="260" s="5" customFormat="1" ht="60" customHeight="1" spans="1:39">
      <c r="A260" s="18" t="s">
        <v>1502</v>
      </c>
      <c r="B260" s="17" t="s">
        <v>934</v>
      </c>
      <c r="C260" s="92">
        <v>10201110026</v>
      </c>
      <c r="D260" s="24" t="s">
        <v>1076</v>
      </c>
      <c r="E260" s="18" t="s">
        <v>1531</v>
      </c>
      <c r="F260" s="18" t="s">
        <v>149</v>
      </c>
      <c r="G260" s="18" t="s">
        <v>228</v>
      </c>
      <c r="H260" s="93">
        <v>2020</v>
      </c>
      <c r="I260" s="18" t="s">
        <v>937</v>
      </c>
      <c r="J260" s="18" t="s">
        <v>496</v>
      </c>
      <c r="K260" s="18">
        <v>18992257506</v>
      </c>
      <c r="L260" s="18">
        <v>23</v>
      </c>
      <c r="M260" s="18">
        <v>23</v>
      </c>
      <c r="N260" s="18">
        <v>23</v>
      </c>
      <c r="O260" s="18"/>
      <c r="P260" s="18"/>
      <c r="Q260" s="18"/>
      <c r="R260" s="18"/>
      <c r="S260" s="18"/>
      <c r="T260" s="18"/>
      <c r="U260" s="18"/>
      <c r="V260" s="18"/>
      <c r="W260" s="18"/>
      <c r="X260" s="18"/>
      <c r="Y260" s="18"/>
      <c r="Z260" s="18"/>
      <c r="AA260" s="18" t="s">
        <v>135</v>
      </c>
      <c r="AB260" s="18" t="s">
        <v>116</v>
      </c>
      <c r="AC260" s="18" t="s">
        <v>116</v>
      </c>
      <c r="AD260" s="18" t="s">
        <v>136</v>
      </c>
      <c r="AE260" s="18" t="s">
        <v>136</v>
      </c>
      <c r="AF260" s="18" t="s">
        <v>136</v>
      </c>
      <c r="AG260" s="18">
        <v>79</v>
      </c>
      <c r="AH260" s="18">
        <v>158</v>
      </c>
      <c r="AI260" s="101">
        <v>365</v>
      </c>
      <c r="AJ260" s="101">
        <v>1262</v>
      </c>
      <c r="AK260" s="18" t="s">
        <v>877</v>
      </c>
      <c r="AL260" s="18" t="s">
        <v>877</v>
      </c>
      <c r="AM260" s="18"/>
    </row>
    <row r="261" s="5" customFormat="1" ht="60" customHeight="1" spans="1:39">
      <c r="A261" s="18" t="s">
        <v>1502</v>
      </c>
      <c r="B261" s="17" t="s">
        <v>934</v>
      </c>
      <c r="C261" s="92">
        <v>10201110027</v>
      </c>
      <c r="D261" s="24" t="s">
        <v>1076</v>
      </c>
      <c r="E261" s="18" t="s">
        <v>1532</v>
      </c>
      <c r="F261" s="18" t="s">
        <v>149</v>
      </c>
      <c r="G261" s="18" t="s">
        <v>440</v>
      </c>
      <c r="H261" s="93">
        <v>2020</v>
      </c>
      <c r="I261" s="18" t="s">
        <v>937</v>
      </c>
      <c r="J261" s="18" t="s">
        <v>496</v>
      </c>
      <c r="K261" s="18">
        <v>18992257507</v>
      </c>
      <c r="L261" s="18">
        <v>12</v>
      </c>
      <c r="M261" s="18">
        <v>12</v>
      </c>
      <c r="N261" s="18">
        <v>12</v>
      </c>
      <c r="O261" s="18"/>
      <c r="P261" s="18"/>
      <c r="Q261" s="18"/>
      <c r="R261" s="18"/>
      <c r="S261" s="18"/>
      <c r="T261" s="18"/>
      <c r="U261" s="18"/>
      <c r="V261" s="18"/>
      <c r="W261" s="18"/>
      <c r="X261" s="18"/>
      <c r="Y261" s="18"/>
      <c r="Z261" s="18"/>
      <c r="AA261" s="18" t="s">
        <v>135</v>
      </c>
      <c r="AB261" s="18" t="s">
        <v>116</v>
      </c>
      <c r="AC261" s="18" t="s">
        <v>116</v>
      </c>
      <c r="AD261" s="18" t="s">
        <v>136</v>
      </c>
      <c r="AE261" s="18" t="s">
        <v>136</v>
      </c>
      <c r="AF261" s="18" t="s">
        <v>136</v>
      </c>
      <c r="AG261" s="18">
        <v>42</v>
      </c>
      <c r="AH261" s="18">
        <v>82</v>
      </c>
      <c r="AI261" s="101">
        <v>256</v>
      </c>
      <c r="AJ261" s="101">
        <v>813</v>
      </c>
      <c r="AK261" s="18" t="s">
        <v>877</v>
      </c>
      <c r="AL261" s="18" t="s">
        <v>877</v>
      </c>
      <c r="AM261" s="18"/>
    </row>
    <row r="262" s="5" customFormat="1" ht="60" customHeight="1" spans="1:39">
      <c r="A262" s="18" t="s">
        <v>1502</v>
      </c>
      <c r="B262" s="17" t="s">
        <v>934</v>
      </c>
      <c r="C262" s="92">
        <v>10201110028</v>
      </c>
      <c r="D262" s="24" t="s">
        <v>1076</v>
      </c>
      <c r="E262" s="18" t="s">
        <v>1533</v>
      </c>
      <c r="F262" s="18" t="s">
        <v>149</v>
      </c>
      <c r="G262" s="18" t="s">
        <v>413</v>
      </c>
      <c r="H262" s="93">
        <v>2020</v>
      </c>
      <c r="I262" s="18" t="s">
        <v>937</v>
      </c>
      <c r="J262" s="18" t="s">
        <v>496</v>
      </c>
      <c r="K262" s="18">
        <v>18992257508</v>
      </c>
      <c r="L262" s="18">
        <v>46</v>
      </c>
      <c r="M262" s="18">
        <v>46</v>
      </c>
      <c r="N262" s="18">
        <v>46</v>
      </c>
      <c r="O262" s="18"/>
      <c r="P262" s="18"/>
      <c r="Q262" s="18"/>
      <c r="R262" s="18"/>
      <c r="S262" s="18"/>
      <c r="T262" s="18"/>
      <c r="U262" s="18"/>
      <c r="V262" s="18"/>
      <c r="W262" s="18"/>
      <c r="X262" s="18"/>
      <c r="Y262" s="18"/>
      <c r="Z262" s="18"/>
      <c r="AA262" s="18" t="s">
        <v>135</v>
      </c>
      <c r="AB262" s="18" t="s">
        <v>116</v>
      </c>
      <c r="AC262" s="18" t="s">
        <v>116</v>
      </c>
      <c r="AD262" s="18" t="s">
        <v>136</v>
      </c>
      <c r="AE262" s="18" t="s">
        <v>136</v>
      </c>
      <c r="AF262" s="18" t="s">
        <v>136</v>
      </c>
      <c r="AG262" s="18">
        <v>54</v>
      </c>
      <c r="AH262" s="18">
        <v>101</v>
      </c>
      <c r="AI262" s="101">
        <v>353</v>
      </c>
      <c r="AJ262" s="101">
        <v>901</v>
      </c>
      <c r="AK262" s="18" t="s">
        <v>877</v>
      </c>
      <c r="AL262" s="18" t="s">
        <v>877</v>
      </c>
      <c r="AM262" s="18"/>
    </row>
    <row r="263" s="5" customFormat="1" ht="60" customHeight="1" spans="1:39">
      <c r="A263" s="18" t="s">
        <v>1502</v>
      </c>
      <c r="B263" s="17" t="s">
        <v>934</v>
      </c>
      <c r="C263" s="92">
        <v>10201110029</v>
      </c>
      <c r="D263" s="24" t="s">
        <v>1076</v>
      </c>
      <c r="E263" s="18" t="s">
        <v>1534</v>
      </c>
      <c r="F263" s="18" t="s">
        <v>149</v>
      </c>
      <c r="G263" s="18" t="s">
        <v>443</v>
      </c>
      <c r="H263" s="93">
        <v>2020</v>
      </c>
      <c r="I263" s="18" t="s">
        <v>937</v>
      </c>
      <c r="J263" s="18" t="s">
        <v>496</v>
      </c>
      <c r="K263" s="18">
        <v>18992257509</v>
      </c>
      <c r="L263" s="18">
        <v>23</v>
      </c>
      <c r="M263" s="18">
        <v>23</v>
      </c>
      <c r="N263" s="18">
        <v>23</v>
      </c>
      <c r="O263" s="18"/>
      <c r="P263" s="18"/>
      <c r="Q263" s="18"/>
      <c r="R263" s="18"/>
      <c r="S263" s="18"/>
      <c r="T263" s="18"/>
      <c r="U263" s="18"/>
      <c r="V263" s="18"/>
      <c r="W263" s="18"/>
      <c r="X263" s="18"/>
      <c r="Y263" s="18"/>
      <c r="Z263" s="18"/>
      <c r="AA263" s="18" t="s">
        <v>135</v>
      </c>
      <c r="AB263" s="18" t="s">
        <v>116</v>
      </c>
      <c r="AC263" s="18" t="s">
        <v>116</v>
      </c>
      <c r="AD263" s="18" t="s">
        <v>136</v>
      </c>
      <c r="AE263" s="18" t="s">
        <v>136</v>
      </c>
      <c r="AF263" s="18" t="s">
        <v>136</v>
      </c>
      <c r="AG263" s="18">
        <v>65</v>
      </c>
      <c r="AH263" s="18">
        <v>133</v>
      </c>
      <c r="AI263" s="101">
        <v>240</v>
      </c>
      <c r="AJ263" s="101">
        <v>723</v>
      </c>
      <c r="AK263" s="18" t="s">
        <v>877</v>
      </c>
      <c r="AL263" s="18" t="s">
        <v>877</v>
      </c>
      <c r="AM263" s="18"/>
    </row>
    <row r="264" s="5" customFormat="1" ht="60" customHeight="1" spans="1:39">
      <c r="A264" s="18" t="s">
        <v>1502</v>
      </c>
      <c r="B264" s="17" t="s">
        <v>934</v>
      </c>
      <c r="C264" s="92">
        <v>10201110030</v>
      </c>
      <c r="D264" s="24" t="s">
        <v>1076</v>
      </c>
      <c r="E264" s="18" t="s">
        <v>1535</v>
      </c>
      <c r="F264" s="18" t="s">
        <v>149</v>
      </c>
      <c r="G264" s="18" t="s">
        <v>281</v>
      </c>
      <c r="H264" s="93">
        <v>2020</v>
      </c>
      <c r="I264" s="18" t="s">
        <v>937</v>
      </c>
      <c r="J264" s="18" t="s">
        <v>496</v>
      </c>
      <c r="K264" s="18">
        <v>18992257510</v>
      </c>
      <c r="L264" s="18">
        <v>15</v>
      </c>
      <c r="M264" s="18">
        <v>15</v>
      </c>
      <c r="N264" s="18">
        <v>15</v>
      </c>
      <c r="O264" s="18"/>
      <c r="P264" s="18"/>
      <c r="Q264" s="18"/>
      <c r="R264" s="18"/>
      <c r="S264" s="18"/>
      <c r="T264" s="18"/>
      <c r="U264" s="18"/>
      <c r="V264" s="18"/>
      <c r="W264" s="18"/>
      <c r="X264" s="18"/>
      <c r="Y264" s="18"/>
      <c r="Z264" s="18"/>
      <c r="AA264" s="18" t="s">
        <v>135</v>
      </c>
      <c r="AB264" s="18" t="s">
        <v>116</v>
      </c>
      <c r="AC264" s="18" t="s">
        <v>116</v>
      </c>
      <c r="AD264" s="18" t="s">
        <v>136</v>
      </c>
      <c r="AE264" s="18" t="s">
        <v>136</v>
      </c>
      <c r="AF264" s="18" t="s">
        <v>136</v>
      </c>
      <c r="AG264" s="18">
        <v>66</v>
      </c>
      <c r="AH264" s="18">
        <v>139</v>
      </c>
      <c r="AI264" s="101">
        <v>287</v>
      </c>
      <c r="AJ264" s="101">
        <v>815</v>
      </c>
      <c r="AK264" s="18" t="s">
        <v>877</v>
      </c>
      <c r="AL264" s="18" t="s">
        <v>877</v>
      </c>
      <c r="AM264" s="18"/>
    </row>
    <row r="265" s="5" customFormat="1" ht="60" customHeight="1" spans="1:39">
      <c r="A265" s="18" t="s">
        <v>1502</v>
      </c>
      <c r="B265" s="17" t="s">
        <v>934</v>
      </c>
      <c r="C265" s="92">
        <v>10201110031</v>
      </c>
      <c r="D265" s="24" t="s">
        <v>1076</v>
      </c>
      <c r="E265" s="18" t="s">
        <v>1536</v>
      </c>
      <c r="F265" s="18" t="s">
        <v>149</v>
      </c>
      <c r="G265" s="18" t="s">
        <v>223</v>
      </c>
      <c r="H265" s="93">
        <v>2020</v>
      </c>
      <c r="I265" s="18" t="s">
        <v>937</v>
      </c>
      <c r="J265" s="18" t="s">
        <v>496</v>
      </c>
      <c r="K265" s="18">
        <v>18992257511</v>
      </c>
      <c r="L265" s="18">
        <v>7</v>
      </c>
      <c r="M265" s="18">
        <v>7</v>
      </c>
      <c r="N265" s="18">
        <v>7</v>
      </c>
      <c r="O265" s="18"/>
      <c r="P265" s="18"/>
      <c r="Q265" s="18"/>
      <c r="R265" s="18"/>
      <c r="S265" s="18"/>
      <c r="T265" s="18"/>
      <c r="U265" s="18"/>
      <c r="V265" s="18"/>
      <c r="W265" s="18"/>
      <c r="X265" s="18"/>
      <c r="Y265" s="18"/>
      <c r="Z265" s="18"/>
      <c r="AA265" s="18" t="s">
        <v>135</v>
      </c>
      <c r="AB265" s="18" t="s">
        <v>116</v>
      </c>
      <c r="AC265" s="18" t="s">
        <v>116</v>
      </c>
      <c r="AD265" s="18" t="s">
        <v>136</v>
      </c>
      <c r="AE265" s="18" t="s">
        <v>136</v>
      </c>
      <c r="AF265" s="18" t="s">
        <v>136</v>
      </c>
      <c r="AG265" s="18">
        <v>110</v>
      </c>
      <c r="AH265" s="18">
        <v>237</v>
      </c>
      <c r="AI265" s="101">
        <v>484</v>
      </c>
      <c r="AJ265" s="101">
        <v>1322</v>
      </c>
      <c r="AK265" s="18" t="s">
        <v>877</v>
      </c>
      <c r="AL265" s="18" t="s">
        <v>877</v>
      </c>
      <c r="AM265" s="18"/>
    </row>
    <row r="266" s="5" customFormat="1" ht="60" customHeight="1" spans="1:39">
      <c r="A266" s="18" t="s">
        <v>1502</v>
      </c>
      <c r="B266" s="17" t="s">
        <v>934</v>
      </c>
      <c r="C266" s="92">
        <v>10201110032</v>
      </c>
      <c r="D266" s="24" t="s">
        <v>1076</v>
      </c>
      <c r="E266" s="18" t="s">
        <v>1537</v>
      </c>
      <c r="F266" s="18" t="s">
        <v>155</v>
      </c>
      <c r="G266" s="18" t="s">
        <v>899</v>
      </c>
      <c r="H266" s="93">
        <v>2020</v>
      </c>
      <c r="I266" s="18" t="s">
        <v>937</v>
      </c>
      <c r="J266" s="18" t="s">
        <v>505</v>
      </c>
      <c r="K266" s="18" t="s">
        <v>1021</v>
      </c>
      <c r="L266" s="18">
        <v>61</v>
      </c>
      <c r="M266" s="18"/>
      <c r="N266" s="18"/>
      <c r="O266" s="18"/>
      <c r="P266" s="18"/>
      <c r="Q266" s="18"/>
      <c r="R266" s="18"/>
      <c r="S266" s="18">
        <v>61</v>
      </c>
      <c r="T266" s="18"/>
      <c r="U266" s="18"/>
      <c r="V266" s="18"/>
      <c r="W266" s="18"/>
      <c r="X266" s="18"/>
      <c r="Y266" s="18"/>
      <c r="Z266" s="18"/>
      <c r="AA266" s="18" t="s">
        <v>135</v>
      </c>
      <c r="AB266" s="18" t="s">
        <v>116</v>
      </c>
      <c r="AC266" s="18" t="s">
        <v>116</v>
      </c>
      <c r="AD266" s="18" t="s">
        <v>136</v>
      </c>
      <c r="AE266" s="18" t="s">
        <v>136</v>
      </c>
      <c r="AF266" s="18" t="s">
        <v>136</v>
      </c>
      <c r="AG266" s="18">
        <v>63</v>
      </c>
      <c r="AH266" s="18">
        <v>142</v>
      </c>
      <c r="AI266" s="101">
        <v>316</v>
      </c>
      <c r="AJ266" s="101">
        <v>752</v>
      </c>
      <c r="AK266" s="18" t="s">
        <v>877</v>
      </c>
      <c r="AL266" s="18" t="s">
        <v>877</v>
      </c>
      <c r="AM266" s="18"/>
    </row>
    <row r="267" s="5" customFormat="1" ht="60" customHeight="1" spans="1:39">
      <c r="A267" s="18" t="s">
        <v>1502</v>
      </c>
      <c r="B267" s="17" t="s">
        <v>934</v>
      </c>
      <c r="C267" s="92">
        <v>10201110033</v>
      </c>
      <c r="D267" s="24" t="s">
        <v>1076</v>
      </c>
      <c r="E267" s="18" t="s">
        <v>1538</v>
      </c>
      <c r="F267" s="18" t="s">
        <v>155</v>
      </c>
      <c r="G267" s="18" t="s">
        <v>899</v>
      </c>
      <c r="H267" s="93">
        <v>2020</v>
      </c>
      <c r="I267" s="18" t="s">
        <v>617</v>
      </c>
      <c r="J267" s="18" t="s">
        <v>620</v>
      </c>
      <c r="K267" s="17" t="s">
        <v>720</v>
      </c>
      <c r="L267" s="18">
        <v>40</v>
      </c>
      <c r="M267" s="18"/>
      <c r="N267" s="18"/>
      <c r="O267" s="18"/>
      <c r="P267" s="18"/>
      <c r="Q267" s="18"/>
      <c r="R267" s="18">
        <v>40</v>
      </c>
      <c r="S267" s="18"/>
      <c r="T267" s="18"/>
      <c r="U267" s="18"/>
      <c r="V267" s="18"/>
      <c r="W267" s="18"/>
      <c r="X267" s="18"/>
      <c r="Y267" s="18"/>
      <c r="Z267" s="18"/>
      <c r="AA267" s="18" t="s">
        <v>135</v>
      </c>
      <c r="AB267" s="18" t="s">
        <v>116</v>
      </c>
      <c r="AC267" s="18" t="s">
        <v>116</v>
      </c>
      <c r="AD267" s="18" t="s">
        <v>136</v>
      </c>
      <c r="AE267" s="18" t="s">
        <v>136</v>
      </c>
      <c r="AF267" s="18" t="s">
        <v>136</v>
      </c>
      <c r="AG267" s="18">
        <v>63</v>
      </c>
      <c r="AH267" s="18">
        <v>142</v>
      </c>
      <c r="AI267" s="18">
        <v>63</v>
      </c>
      <c r="AJ267" s="18">
        <v>142</v>
      </c>
      <c r="AK267" s="18" t="s">
        <v>877</v>
      </c>
      <c r="AL267" s="18" t="s">
        <v>877</v>
      </c>
      <c r="AM267" s="18"/>
    </row>
    <row r="268" s="5" customFormat="1" ht="60" customHeight="1" spans="1:39">
      <c r="A268" s="18" t="s">
        <v>1502</v>
      </c>
      <c r="B268" s="17" t="s">
        <v>934</v>
      </c>
      <c r="C268" s="92">
        <v>10201110034</v>
      </c>
      <c r="D268" s="24" t="s">
        <v>1076</v>
      </c>
      <c r="E268" s="18" t="s">
        <v>1539</v>
      </c>
      <c r="F268" s="18" t="s">
        <v>155</v>
      </c>
      <c r="G268" s="18" t="s">
        <v>458</v>
      </c>
      <c r="H268" s="93">
        <v>2020</v>
      </c>
      <c r="I268" s="18" t="s">
        <v>937</v>
      </c>
      <c r="J268" s="18" t="s">
        <v>505</v>
      </c>
      <c r="K268" s="18" t="s">
        <v>1021</v>
      </c>
      <c r="L268" s="18">
        <v>30</v>
      </c>
      <c r="M268" s="18"/>
      <c r="N268" s="18"/>
      <c r="O268" s="18"/>
      <c r="P268" s="18"/>
      <c r="Q268" s="18"/>
      <c r="R268" s="18"/>
      <c r="S268" s="18">
        <v>30</v>
      </c>
      <c r="T268" s="18"/>
      <c r="U268" s="18"/>
      <c r="V268" s="18"/>
      <c r="W268" s="18"/>
      <c r="X268" s="18"/>
      <c r="Y268" s="18"/>
      <c r="Z268" s="18"/>
      <c r="AA268" s="18" t="s">
        <v>135</v>
      </c>
      <c r="AB268" s="18" t="s">
        <v>116</v>
      </c>
      <c r="AC268" s="18" t="s">
        <v>116</v>
      </c>
      <c r="AD268" s="18" t="s">
        <v>136</v>
      </c>
      <c r="AE268" s="18" t="s">
        <v>136</v>
      </c>
      <c r="AF268" s="18" t="s">
        <v>136</v>
      </c>
      <c r="AG268" s="18">
        <v>79</v>
      </c>
      <c r="AH268" s="18">
        <v>192</v>
      </c>
      <c r="AI268" s="101">
        <v>224</v>
      </c>
      <c r="AJ268" s="101">
        <v>570</v>
      </c>
      <c r="AK268" s="18" t="s">
        <v>877</v>
      </c>
      <c r="AL268" s="18" t="s">
        <v>877</v>
      </c>
      <c r="AM268" s="18"/>
    </row>
    <row r="269" s="5" customFormat="1" ht="60" customHeight="1" spans="1:39">
      <c r="A269" s="18" t="s">
        <v>1502</v>
      </c>
      <c r="B269" s="17" t="s">
        <v>934</v>
      </c>
      <c r="C269" s="92">
        <v>10201110035</v>
      </c>
      <c r="D269" s="24" t="s">
        <v>1076</v>
      </c>
      <c r="E269" s="18" t="s">
        <v>1540</v>
      </c>
      <c r="F269" s="18" t="s">
        <v>155</v>
      </c>
      <c r="G269" s="18" t="s">
        <v>235</v>
      </c>
      <c r="H269" s="93">
        <v>2020</v>
      </c>
      <c r="I269" s="18" t="s">
        <v>937</v>
      </c>
      <c r="J269" s="18" t="s">
        <v>505</v>
      </c>
      <c r="K269" s="18" t="s">
        <v>1021</v>
      </c>
      <c r="L269" s="18">
        <v>15</v>
      </c>
      <c r="M269" s="18"/>
      <c r="N269" s="18"/>
      <c r="O269" s="18"/>
      <c r="P269" s="18"/>
      <c r="Q269" s="18"/>
      <c r="R269" s="18"/>
      <c r="S269" s="18">
        <v>15</v>
      </c>
      <c r="T269" s="18"/>
      <c r="U269" s="18"/>
      <c r="V269" s="18"/>
      <c r="W269" s="18"/>
      <c r="X269" s="18"/>
      <c r="Y269" s="18"/>
      <c r="Z269" s="18"/>
      <c r="AA269" s="18" t="s">
        <v>135</v>
      </c>
      <c r="AB269" s="18" t="s">
        <v>116</v>
      </c>
      <c r="AC269" s="18" t="s">
        <v>116</v>
      </c>
      <c r="AD269" s="18" t="s">
        <v>136</v>
      </c>
      <c r="AE269" s="18" t="s">
        <v>136</v>
      </c>
      <c r="AF269" s="18" t="s">
        <v>136</v>
      </c>
      <c r="AG269" s="18">
        <v>90</v>
      </c>
      <c r="AH269" s="18">
        <v>180</v>
      </c>
      <c r="AI269" s="101">
        <v>384</v>
      </c>
      <c r="AJ269" s="101">
        <v>1013</v>
      </c>
      <c r="AK269" s="18" t="s">
        <v>877</v>
      </c>
      <c r="AL269" s="18" t="s">
        <v>877</v>
      </c>
      <c r="AM269" s="18"/>
    </row>
    <row r="270" s="5" customFormat="1" ht="60" customHeight="1" spans="1:39">
      <c r="A270" s="18" t="s">
        <v>1502</v>
      </c>
      <c r="B270" s="17" t="s">
        <v>934</v>
      </c>
      <c r="C270" s="92">
        <v>10201110036</v>
      </c>
      <c r="D270" s="24" t="s">
        <v>1076</v>
      </c>
      <c r="E270" s="18" t="s">
        <v>1541</v>
      </c>
      <c r="F270" s="18" t="s">
        <v>1542</v>
      </c>
      <c r="G270" s="18" t="s">
        <v>235</v>
      </c>
      <c r="H270" s="93">
        <v>2020</v>
      </c>
      <c r="I270" s="18" t="s">
        <v>937</v>
      </c>
      <c r="J270" s="18" t="s">
        <v>939</v>
      </c>
      <c r="K270" s="18">
        <v>18098055856</v>
      </c>
      <c r="L270" s="70">
        <v>160</v>
      </c>
      <c r="M270" s="18"/>
      <c r="N270" s="18"/>
      <c r="O270" s="18"/>
      <c r="P270" s="18"/>
      <c r="Q270" s="18"/>
      <c r="R270" s="18"/>
      <c r="S270" s="70">
        <v>160</v>
      </c>
      <c r="T270" s="18"/>
      <c r="U270" s="18"/>
      <c r="V270" s="18"/>
      <c r="W270" s="18"/>
      <c r="X270" s="18"/>
      <c r="Y270" s="18"/>
      <c r="Z270" s="18"/>
      <c r="AA270" s="18" t="s">
        <v>135</v>
      </c>
      <c r="AB270" s="18" t="s">
        <v>116</v>
      </c>
      <c r="AC270" s="18" t="s">
        <v>136</v>
      </c>
      <c r="AD270" s="18" t="s">
        <v>136</v>
      </c>
      <c r="AE270" s="18" t="s">
        <v>136</v>
      </c>
      <c r="AF270" s="18" t="s">
        <v>136</v>
      </c>
      <c r="AG270" s="18">
        <v>29</v>
      </c>
      <c r="AH270" s="18">
        <v>48</v>
      </c>
      <c r="AI270" s="101">
        <v>384</v>
      </c>
      <c r="AJ270" s="101">
        <v>1013</v>
      </c>
      <c r="AK270" s="18" t="s">
        <v>877</v>
      </c>
      <c r="AL270" s="18" t="s">
        <v>877</v>
      </c>
      <c r="AM270" s="18"/>
    </row>
    <row r="271" s="5" customFormat="1" ht="60" customHeight="1" spans="1:39">
      <c r="A271" s="18" t="s">
        <v>1502</v>
      </c>
      <c r="B271" s="17" t="s">
        <v>934</v>
      </c>
      <c r="C271" s="92">
        <v>10201110037</v>
      </c>
      <c r="D271" s="24" t="s">
        <v>1076</v>
      </c>
      <c r="E271" s="18" t="s">
        <v>1543</v>
      </c>
      <c r="F271" s="18" t="s">
        <v>149</v>
      </c>
      <c r="G271" s="18" t="s">
        <v>441</v>
      </c>
      <c r="H271" s="93">
        <v>2020</v>
      </c>
      <c r="I271" s="18" t="s">
        <v>937</v>
      </c>
      <c r="J271" s="18" t="s">
        <v>939</v>
      </c>
      <c r="K271" s="18">
        <v>18098055857</v>
      </c>
      <c r="L271" s="70">
        <v>105</v>
      </c>
      <c r="M271" s="18"/>
      <c r="N271" s="18"/>
      <c r="O271" s="18"/>
      <c r="P271" s="18"/>
      <c r="Q271" s="18"/>
      <c r="R271" s="18"/>
      <c r="S271" s="70">
        <v>105</v>
      </c>
      <c r="T271" s="18"/>
      <c r="U271" s="18"/>
      <c r="V271" s="18"/>
      <c r="W271" s="18"/>
      <c r="X271" s="18"/>
      <c r="Y271" s="18"/>
      <c r="Z271" s="18"/>
      <c r="AA271" s="18" t="s">
        <v>135</v>
      </c>
      <c r="AB271" s="18" t="s">
        <v>116</v>
      </c>
      <c r="AC271" s="18" t="s">
        <v>136</v>
      </c>
      <c r="AD271" s="18" t="s">
        <v>136</v>
      </c>
      <c r="AE271" s="18" t="s">
        <v>136</v>
      </c>
      <c r="AF271" s="18" t="s">
        <v>136</v>
      </c>
      <c r="AG271" s="18">
        <v>40</v>
      </c>
      <c r="AH271" s="18">
        <v>79</v>
      </c>
      <c r="AI271" s="101">
        <v>209</v>
      </c>
      <c r="AJ271" s="101">
        <v>606</v>
      </c>
      <c r="AK271" s="18" t="s">
        <v>877</v>
      </c>
      <c r="AL271" s="18" t="s">
        <v>877</v>
      </c>
      <c r="AM271" s="18"/>
    </row>
    <row r="272" s="5" customFormat="1" ht="60" customHeight="1" spans="1:39">
      <c r="A272" s="18" t="s">
        <v>1502</v>
      </c>
      <c r="B272" s="17" t="s">
        <v>934</v>
      </c>
      <c r="C272" s="92">
        <v>10201110038</v>
      </c>
      <c r="D272" s="24" t="s">
        <v>1076</v>
      </c>
      <c r="E272" s="18" t="s">
        <v>1544</v>
      </c>
      <c r="F272" s="18" t="s">
        <v>157</v>
      </c>
      <c r="G272" s="18" t="s">
        <v>903</v>
      </c>
      <c r="H272" s="93">
        <v>2020</v>
      </c>
      <c r="I272" s="18" t="s">
        <v>937</v>
      </c>
      <c r="J272" s="18" t="s">
        <v>939</v>
      </c>
      <c r="K272" s="18">
        <v>18098055858</v>
      </c>
      <c r="L272" s="70">
        <v>173</v>
      </c>
      <c r="M272" s="70">
        <v>173</v>
      </c>
      <c r="N272" s="70">
        <v>173</v>
      </c>
      <c r="O272" s="18"/>
      <c r="P272" s="18"/>
      <c r="Q272" s="18"/>
      <c r="R272" s="18"/>
      <c r="S272" s="18"/>
      <c r="T272" s="18"/>
      <c r="U272" s="18"/>
      <c r="V272" s="18"/>
      <c r="W272" s="18"/>
      <c r="X272" s="18"/>
      <c r="Y272" s="18"/>
      <c r="Z272" s="18"/>
      <c r="AA272" s="18" t="s">
        <v>135</v>
      </c>
      <c r="AB272" s="18" t="s">
        <v>116</v>
      </c>
      <c r="AC272" s="18" t="s">
        <v>136</v>
      </c>
      <c r="AD272" s="18" t="s">
        <v>136</v>
      </c>
      <c r="AE272" s="18" t="s">
        <v>136</v>
      </c>
      <c r="AF272" s="18" t="s">
        <v>136</v>
      </c>
      <c r="AG272" s="18">
        <v>76</v>
      </c>
      <c r="AH272" s="18">
        <v>164</v>
      </c>
      <c r="AI272" s="101">
        <v>268</v>
      </c>
      <c r="AJ272" s="101">
        <v>876</v>
      </c>
      <c r="AK272" s="18" t="s">
        <v>877</v>
      </c>
      <c r="AL272" s="18" t="s">
        <v>877</v>
      </c>
      <c r="AM272" s="18"/>
    </row>
    <row r="273" s="5" customFormat="1" ht="60" customHeight="1" spans="1:39">
      <c r="A273" s="18" t="s">
        <v>1502</v>
      </c>
      <c r="B273" s="17" t="s">
        <v>934</v>
      </c>
      <c r="C273" s="92">
        <v>10201110039</v>
      </c>
      <c r="D273" s="24" t="s">
        <v>1076</v>
      </c>
      <c r="E273" s="18" t="s">
        <v>1545</v>
      </c>
      <c r="F273" s="18" t="s">
        <v>151</v>
      </c>
      <c r="G273" s="18" t="s">
        <v>435</v>
      </c>
      <c r="H273" s="93">
        <v>2020</v>
      </c>
      <c r="I273" s="18" t="s">
        <v>937</v>
      </c>
      <c r="J273" s="18" t="s">
        <v>939</v>
      </c>
      <c r="K273" s="18">
        <v>18098055860</v>
      </c>
      <c r="L273" s="70">
        <v>245</v>
      </c>
      <c r="M273" s="70">
        <v>245</v>
      </c>
      <c r="N273" s="70">
        <v>245</v>
      </c>
      <c r="O273" s="18"/>
      <c r="P273" s="18"/>
      <c r="Q273" s="18"/>
      <c r="R273" s="18"/>
      <c r="S273" s="18"/>
      <c r="T273" s="18"/>
      <c r="U273" s="18"/>
      <c r="V273" s="18"/>
      <c r="W273" s="18"/>
      <c r="X273" s="18"/>
      <c r="Y273" s="18"/>
      <c r="Z273" s="18"/>
      <c r="AA273" s="18" t="s">
        <v>135</v>
      </c>
      <c r="AB273" s="18" t="s">
        <v>116</v>
      </c>
      <c r="AC273" s="18" t="s">
        <v>116</v>
      </c>
      <c r="AD273" s="18" t="s">
        <v>136</v>
      </c>
      <c r="AE273" s="18" t="s">
        <v>136</v>
      </c>
      <c r="AF273" s="18" t="s">
        <v>136</v>
      </c>
      <c r="AG273" s="18">
        <v>63</v>
      </c>
      <c r="AH273" s="18">
        <v>99</v>
      </c>
      <c r="AI273" s="101">
        <v>307</v>
      </c>
      <c r="AJ273" s="101">
        <v>816</v>
      </c>
      <c r="AK273" s="18" t="s">
        <v>877</v>
      </c>
      <c r="AL273" s="18" t="s">
        <v>877</v>
      </c>
      <c r="AM273" s="18"/>
    </row>
    <row r="274" s="5" customFormat="1" ht="60" customHeight="1" spans="1:39">
      <c r="A274" s="18" t="s">
        <v>1502</v>
      </c>
      <c r="B274" s="17" t="s">
        <v>934</v>
      </c>
      <c r="C274" s="92">
        <v>10201110040</v>
      </c>
      <c r="D274" s="24" t="s">
        <v>1076</v>
      </c>
      <c r="E274" s="18" t="s">
        <v>1546</v>
      </c>
      <c r="F274" s="18" t="s">
        <v>151</v>
      </c>
      <c r="G274" s="18" t="s">
        <v>476</v>
      </c>
      <c r="H274" s="93">
        <v>2020</v>
      </c>
      <c r="I274" s="18" t="s">
        <v>937</v>
      </c>
      <c r="J274" s="18" t="s">
        <v>939</v>
      </c>
      <c r="K274" s="18">
        <v>18098055861</v>
      </c>
      <c r="L274" s="70">
        <v>120</v>
      </c>
      <c r="M274" s="18"/>
      <c r="N274" s="70"/>
      <c r="O274" s="18"/>
      <c r="P274" s="18"/>
      <c r="Q274" s="18"/>
      <c r="R274" s="18"/>
      <c r="S274" s="18">
        <v>120</v>
      </c>
      <c r="T274" s="18"/>
      <c r="U274" s="18"/>
      <c r="V274" s="18"/>
      <c r="W274" s="18"/>
      <c r="X274" s="18"/>
      <c r="Y274" s="18"/>
      <c r="Z274" s="18"/>
      <c r="AA274" s="18" t="s">
        <v>135</v>
      </c>
      <c r="AB274" s="18" t="s">
        <v>116</v>
      </c>
      <c r="AC274" s="18" t="s">
        <v>136</v>
      </c>
      <c r="AD274" s="18" t="s">
        <v>136</v>
      </c>
      <c r="AE274" s="18" t="s">
        <v>136</v>
      </c>
      <c r="AF274" s="18" t="s">
        <v>136</v>
      </c>
      <c r="AG274" s="18">
        <v>28</v>
      </c>
      <c r="AH274" s="18">
        <v>53</v>
      </c>
      <c r="AI274" s="101">
        <v>413</v>
      </c>
      <c r="AJ274" s="101">
        <v>1006</v>
      </c>
      <c r="AK274" s="18" t="s">
        <v>877</v>
      </c>
      <c r="AL274" s="18" t="s">
        <v>877</v>
      </c>
      <c r="AM274" s="18"/>
    </row>
    <row r="275" s="5" customFormat="1" ht="60" customHeight="1" spans="1:39">
      <c r="A275" s="18" t="s">
        <v>1502</v>
      </c>
      <c r="B275" s="17" t="s">
        <v>934</v>
      </c>
      <c r="C275" s="92">
        <v>10201110041</v>
      </c>
      <c r="D275" s="24" t="s">
        <v>1076</v>
      </c>
      <c r="E275" s="18" t="s">
        <v>1547</v>
      </c>
      <c r="F275" s="18" t="s">
        <v>151</v>
      </c>
      <c r="G275" s="18" t="s">
        <v>482</v>
      </c>
      <c r="H275" s="93">
        <v>2020</v>
      </c>
      <c r="I275" s="18" t="s">
        <v>937</v>
      </c>
      <c r="J275" s="18" t="s">
        <v>939</v>
      </c>
      <c r="K275" s="18">
        <v>18098055864</v>
      </c>
      <c r="L275" s="70">
        <v>222</v>
      </c>
      <c r="M275" s="70">
        <v>222</v>
      </c>
      <c r="N275" s="70">
        <v>222</v>
      </c>
      <c r="O275" s="18"/>
      <c r="P275" s="18"/>
      <c r="Q275" s="18"/>
      <c r="R275" s="18"/>
      <c r="S275" s="18"/>
      <c r="T275" s="18"/>
      <c r="U275" s="18"/>
      <c r="V275" s="18"/>
      <c r="W275" s="18"/>
      <c r="X275" s="18"/>
      <c r="Y275" s="18"/>
      <c r="Z275" s="18"/>
      <c r="AA275" s="18" t="s">
        <v>135</v>
      </c>
      <c r="AB275" s="18" t="s">
        <v>116</v>
      </c>
      <c r="AC275" s="18" t="s">
        <v>116</v>
      </c>
      <c r="AD275" s="18" t="s">
        <v>136</v>
      </c>
      <c r="AE275" s="18" t="s">
        <v>136</v>
      </c>
      <c r="AF275" s="18" t="s">
        <v>136</v>
      </c>
      <c r="AG275" s="18">
        <v>24</v>
      </c>
      <c r="AH275" s="18">
        <v>46</v>
      </c>
      <c r="AI275" s="101">
        <v>202</v>
      </c>
      <c r="AJ275" s="101">
        <v>505</v>
      </c>
      <c r="AK275" s="18" t="s">
        <v>877</v>
      </c>
      <c r="AL275" s="18" t="s">
        <v>877</v>
      </c>
      <c r="AM275" s="18"/>
    </row>
    <row r="276" s="5" customFormat="1" ht="60" customHeight="1" spans="1:39">
      <c r="A276" s="18" t="s">
        <v>1502</v>
      </c>
      <c r="B276" s="17" t="s">
        <v>934</v>
      </c>
      <c r="C276" s="92">
        <v>10201110042</v>
      </c>
      <c r="D276" s="24" t="s">
        <v>1076</v>
      </c>
      <c r="E276" s="18" t="s">
        <v>1548</v>
      </c>
      <c r="F276" s="18" t="s">
        <v>1542</v>
      </c>
      <c r="G276" s="18" t="s">
        <v>991</v>
      </c>
      <c r="H276" s="93">
        <v>2020</v>
      </c>
      <c r="I276" s="18" t="s">
        <v>937</v>
      </c>
      <c r="J276" s="18" t="s">
        <v>939</v>
      </c>
      <c r="K276" s="18">
        <v>18098055865</v>
      </c>
      <c r="L276" s="70">
        <v>480</v>
      </c>
      <c r="M276" s="70">
        <v>480</v>
      </c>
      <c r="N276" s="70">
        <v>480</v>
      </c>
      <c r="O276" s="18"/>
      <c r="P276" s="18"/>
      <c r="Q276" s="18"/>
      <c r="R276" s="18"/>
      <c r="S276" s="18"/>
      <c r="T276" s="18"/>
      <c r="U276" s="18"/>
      <c r="V276" s="18"/>
      <c r="W276" s="18"/>
      <c r="X276" s="18"/>
      <c r="Y276" s="18"/>
      <c r="Z276" s="18"/>
      <c r="AA276" s="18" t="s">
        <v>135</v>
      </c>
      <c r="AB276" s="18" t="s">
        <v>116</v>
      </c>
      <c r="AC276" s="18" t="s">
        <v>116</v>
      </c>
      <c r="AD276" s="18" t="s">
        <v>136</v>
      </c>
      <c r="AE276" s="18" t="s">
        <v>136</v>
      </c>
      <c r="AF276" s="18" t="s">
        <v>136</v>
      </c>
      <c r="AG276" s="18">
        <v>20</v>
      </c>
      <c r="AH276" s="18">
        <v>38</v>
      </c>
      <c r="AI276" s="101">
        <v>146</v>
      </c>
      <c r="AJ276" s="101">
        <v>346</v>
      </c>
      <c r="AK276" s="18" t="s">
        <v>877</v>
      </c>
      <c r="AL276" s="18" t="s">
        <v>877</v>
      </c>
      <c r="AM276" s="18"/>
    </row>
    <row r="277" s="5" customFormat="1" ht="60" customHeight="1" spans="1:39">
      <c r="A277" s="18" t="s">
        <v>1502</v>
      </c>
      <c r="B277" s="17" t="s">
        <v>934</v>
      </c>
      <c r="C277" s="92">
        <v>10201110043</v>
      </c>
      <c r="D277" s="24" t="s">
        <v>1076</v>
      </c>
      <c r="E277" s="18" t="s">
        <v>1549</v>
      </c>
      <c r="F277" s="18" t="s">
        <v>157</v>
      </c>
      <c r="G277" s="18" t="s">
        <v>1550</v>
      </c>
      <c r="H277" s="93">
        <v>2020</v>
      </c>
      <c r="I277" s="18" t="s">
        <v>937</v>
      </c>
      <c r="J277" s="18" t="s">
        <v>939</v>
      </c>
      <c r="K277" s="18">
        <v>18098055866</v>
      </c>
      <c r="L277" s="70">
        <v>198</v>
      </c>
      <c r="M277" s="70">
        <v>198</v>
      </c>
      <c r="N277" s="70">
        <v>198</v>
      </c>
      <c r="O277" s="18"/>
      <c r="P277" s="18"/>
      <c r="Q277" s="18"/>
      <c r="R277" s="18"/>
      <c r="S277" s="18"/>
      <c r="T277" s="18"/>
      <c r="U277" s="18"/>
      <c r="V277" s="18"/>
      <c r="W277" s="18"/>
      <c r="X277" s="18"/>
      <c r="Y277" s="18"/>
      <c r="Z277" s="18"/>
      <c r="AA277" s="18" t="s">
        <v>135</v>
      </c>
      <c r="AB277" s="18" t="s">
        <v>116</v>
      </c>
      <c r="AC277" s="18" t="s">
        <v>116</v>
      </c>
      <c r="AD277" s="18" t="s">
        <v>136</v>
      </c>
      <c r="AE277" s="18" t="s">
        <v>136</v>
      </c>
      <c r="AF277" s="18" t="s">
        <v>136</v>
      </c>
      <c r="AG277" s="18">
        <v>63</v>
      </c>
      <c r="AH277" s="18">
        <v>106</v>
      </c>
      <c r="AI277" s="101">
        <v>260</v>
      </c>
      <c r="AJ277" s="101">
        <v>698</v>
      </c>
      <c r="AK277" s="18" t="s">
        <v>877</v>
      </c>
      <c r="AL277" s="18" t="s">
        <v>877</v>
      </c>
      <c r="AM277" s="18"/>
    </row>
    <row r="278" s="5" customFormat="1" ht="60" customHeight="1" spans="1:39">
      <c r="A278" s="18" t="s">
        <v>1502</v>
      </c>
      <c r="B278" s="17" t="s">
        <v>934</v>
      </c>
      <c r="C278" s="92">
        <v>10201110044</v>
      </c>
      <c r="D278" s="24" t="s">
        <v>1076</v>
      </c>
      <c r="E278" s="18" t="s">
        <v>1551</v>
      </c>
      <c r="F278" s="18" t="s">
        <v>157</v>
      </c>
      <c r="G278" s="18" t="s">
        <v>1552</v>
      </c>
      <c r="H278" s="93">
        <v>2020</v>
      </c>
      <c r="I278" s="18" t="s">
        <v>937</v>
      </c>
      <c r="J278" s="18" t="s">
        <v>939</v>
      </c>
      <c r="K278" s="18">
        <v>18098055867</v>
      </c>
      <c r="L278" s="70">
        <v>159</v>
      </c>
      <c r="M278" s="70">
        <v>159</v>
      </c>
      <c r="N278" s="70">
        <v>159</v>
      </c>
      <c r="O278" s="18"/>
      <c r="P278" s="18"/>
      <c r="Q278" s="18"/>
      <c r="R278" s="18"/>
      <c r="S278" s="18"/>
      <c r="T278" s="18"/>
      <c r="U278" s="18"/>
      <c r="V278" s="18"/>
      <c r="W278" s="18"/>
      <c r="X278" s="18"/>
      <c r="Y278" s="18"/>
      <c r="Z278" s="18"/>
      <c r="AA278" s="18" t="s">
        <v>135</v>
      </c>
      <c r="AB278" s="18" t="s">
        <v>116</v>
      </c>
      <c r="AC278" s="18" t="s">
        <v>116</v>
      </c>
      <c r="AD278" s="18" t="s">
        <v>136</v>
      </c>
      <c r="AE278" s="18" t="s">
        <v>136</v>
      </c>
      <c r="AF278" s="18" t="s">
        <v>136</v>
      </c>
      <c r="AG278" s="18">
        <v>29</v>
      </c>
      <c r="AH278" s="18">
        <v>44</v>
      </c>
      <c r="AI278" s="101">
        <v>170</v>
      </c>
      <c r="AJ278" s="101">
        <v>503</v>
      </c>
      <c r="AK278" s="18" t="s">
        <v>877</v>
      </c>
      <c r="AL278" s="18" t="s">
        <v>877</v>
      </c>
      <c r="AM278" s="18"/>
    </row>
    <row r="279" s="5" customFormat="1" ht="60" customHeight="1" spans="1:39">
      <c r="A279" s="18" t="s">
        <v>1502</v>
      </c>
      <c r="B279" s="17" t="s">
        <v>934</v>
      </c>
      <c r="C279" s="92">
        <v>10201110045</v>
      </c>
      <c r="D279" s="24" t="s">
        <v>1076</v>
      </c>
      <c r="E279" s="18" t="s">
        <v>1553</v>
      </c>
      <c r="F279" s="18" t="s">
        <v>1542</v>
      </c>
      <c r="G279" s="18" t="s">
        <v>661</v>
      </c>
      <c r="H279" s="93">
        <v>2020</v>
      </c>
      <c r="I279" s="18" t="s">
        <v>937</v>
      </c>
      <c r="J279" s="18" t="s">
        <v>939</v>
      </c>
      <c r="K279" s="18">
        <v>18098055871</v>
      </c>
      <c r="L279" s="70">
        <v>300</v>
      </c>
      <c r="M279" s="70">
        <v>300</v>
      </c>
      <c r="N279" s="70">
        <v>300</v>
      </c>
      <c r="O279" s="18"/>
      <c r="P279" s="18"/>
      <c r="Q279" s="18"/>
      <c r="R279" s="18"/>
      <c r="S279" s="18"/>
      <c r="T279" s="18"/>
      <c r="U279" s="18"/>
      <c r="V279" s="18"/>
      <c r="W279" s="18"/>
      <c r="X279" s="18"/>
      <c r="Y279" s="18"/>
      <c r="Z279" s="18"/>
      <c r="AA279" s="18" t="s">
        <v>135</v>
      </c>
      <c r="AB279" s="18" t="s">
        <v>116</v>
      </c>
      <c r="AC279" s="18" t="s">
        <v>116</v>
      </c>
      <c r="AD279" s="18" t="s">
        <v>136</v>
      </c>
      <c r="AE279" s="18" t="s">
        <v>136</v>
      </c>
      <c r="AF279" s="18" t="s">
        <v>136</v>
      </c>
      <c r="AG279" s="18">
        <v>28</v>
      </c>
      <c r="AH279" s="18">
        <v>57</v>
      </c>
      <c r="AI279" s="101">
        <v>152</v>
      </c>
      <c r="AJ279" s="101">
        <v>380</v>
      </c>
      <c r="AK279" s="18" t="s">
        <v>877</v>
      </c>
      <c r="AL279" s="18" t="s">
        <v>877</v>
      </c>
      <c r="AM279" s="18"/>
    </row>
    <row r="280" s="5" customFormat="1" ht="60" customHeight="1" spans="1:39">
      <c r="A280" s="18" t="s">
        <v>1502</v>
      </c>
      <c r="B280" s="17" t="s">
        <v>934</v>
      </c>
      <c r="C280" s="92">
        <v>10201110046</v>
      </c>
      <c r="D280" s="24" t="s">
        <v>1076</v>
      </c>
      <c r="E280" s="18" t="s">
        <v>1554</v>
      </c>
      <c r="F280" s="18" t="s">
        <v>153</v>
      </c>
      <c r="G280" s="18" t="s">
        <v>1555</v>
      </c>
      <c r="H280" s="93">
        <v>2020</v>
      </c>
      <c r="I280" s="18" t="s">
        <v>937</v>
      </c>
      <c r="J280" s="18" t="s">
        <v>939</v>
      </c>
      <c r="K280" s="18">
        <v>18098055872</v>
      </c>
      <c r="L280" s="70">
        <v>1500</v>
      </c>
      <c r="M280" s="70">
        <v>1500</v>
      </c>
      <c r="N280" s="70">
        <v>1500</v>
      </c>
      <c r="O280" s="18"/>
      <c r="P280" s="18"/>
      <c r="Q280" s="18"/>
      <c r="R280" s="18"/>
      <c r="S280" s="18"/>
      <c r="T280" s="18"/>
      <c r="U280" s="18"/>
      <c r="V280" s="18"/>
      <c r="W280" s="18"/>
      <c r="X280" s="18"/>
      <c r="Y280" s="18"/>
      <c r="Z280" s="18"/>
      <c r="AA280" s="18" t="s">
        <v>135</v>
      </c>
      <c r="AB280" s="18" t="s">
        <v>116</v>
      </c>
      <c r="AC280" s="18" t="s">
        <v>136</v>
      </c>
      <c r="AD280" s="18" t="s">
        <v>136</v>
      </c>
      <c r="AE280" s="18" t="s">
        <v>136</v>
      </c>
      <c r="AF280" s="18" t="s">
        <v>136</v>
      </c>
      <c r="AG280" s="18">
        <v>39</v>
      </c>
      <c r="AH280" s="18">
        <v>63</v>
      </c>
      <c r="AI280" s="23">
        <v>154</v>
      </c>
      <c r="AJ280" s="23">
        <v>497</v>
      </c>
      <c r="AK280" s="18" t="s">
        <v>877</v>
      </c>
      <c r="AL280" s="18" t="s">
        <v>877</v>
      </c>
      <c r="AM280" s="18"/>
    </row>
    <row r="281" s="5" customFormat="1" ht="60" customHeight="1" spans="1:39">
      <c r="A281" s="18" t="s">
        <v>1502</v>
      </c>
      <c r="B281" s="17" t="s">
        <v>934</v>
      </c>
      <c r="C281" s="92">
        <v>10201110047</v>
      </c>
      <c r="D281" s="24" t="s">
        <v>1076</v>
      </c>
      <c r="E281" s="18" t="s">
        <v>1556</v>
      </c>
      <c r="F281" s="18" t="s">
        <v>143</v>
      </c>
      <c r="G281" s="18" t="s">
        <v>1265</v>
      </c>
      <c r="H281" s="24">
        <v>2020</v>
      </c>
      <c r="I281" s="88" t="s">
        <v>495</v>
      </c>
      <c r="J281" s="88" t="s">
        <v>532</v>
      </c>
      <c r="K281" s="97">
        <v>13992231299</v>
      </c>
      <c r="L281" s="18">
        <v>40</v>
      </c>
      <c r="M281" s="18">
        <v>40</v>
      </c>
      <c r="N281" s="18">
        <v>40</v>
      </c>
      <c r="O281" s="18"/>
      <c r="P281" s="18"/>
      <c r="Q281" s="18"/>
      <c r="R281" s="18"/>
      <c r="S281" s="18"/>
      <c r="T281" s="18"/>
      <c r="U281" s="18"/>
      <c r="V281" s="18"/>
      <c r="W281" s="18"/>
      <c r="X281" s="18"/>
      <c r="Y281" s="18"/>
      <c r="Z281" s="18"/>
      <c r="AA281" s="18" t="s">
        <v>135</v>
      </c>
      <c r="AB281" s="88" t="s">
        <v>116</v>
      </c>
      <c r="AC281" s="88" t="s">
        <v>116</v>
      </c>
      <c r="AD281" s="18" t="s">
        <v>136</v>
      </c>
      <c r="AE281" s="18" t="s">
        <v>136</v>
      </c>
      <c r="AF281" s="18" t="s">
        <v>136</v>
      </c>
      <c r="AG281" s="18">
        <v>102</v>
      </c>
      <c r="AH281" s="18">
        <v>235</v>
      </c>
      <c r="AI281" s="18">
        <v>102</v>
      </c>
      <c r="AJ281" s="18">
        <v>235</v>
      </c>
      <c r="AK281" s="88" t="s">
        <v>1079</v>
      </c>
      <c r="AL281" s="88" t="s">
        <v>1079</v>
      </c>
      <c r="AM281" s="18"/>
    </row>
    <row r="282" s="5" customFormat="1" ht="60" customHeight="1" spans="1:39">
      <c r="A282" s="18" t="s">
        <v>1502</v>
      </c>
      <c r="B282" s="17" t="s">
        <v>934</v>
      </c>
      <c r="C282" s="92">
        <v>10201110048</v>
      </c>
      <c r="D282" s="24" t="s">
        <v>1076</v>
      </c>
      <c r="E282" s="18" t="s">
        <v>1557</v>
      </c>
      <c r="F282" s="18" t="s">
        <v>143</v>
      </c>
      <c r="G282" s="18" t="s">
        <v>1043</v>
      </c>
      <c r="H282" s="24">
        <v>2020</v>
      </c>
      <c r="I282" s="88" t="s">
        <v>495</v>
      </c>
      <c r="J282" s="88" t="s">
        <v>532</v>
      </c>
      <c r="K282" s="97">
        <v>13992231299</v>
      </c>
      <c r="L282" s="18">
        <v>45</v>
      </c>
      <c r="M282" s="18">
        <v>45</v>
      </c>
      <c r="N282" s="18">
        <v>45</v>
      </c>
      <c r="O282" s="18"/>
      <c r="P282" s="18"/>
      <c r="Q282" s="18"/>
      <c r="R282" s="18"/>
      <c r="S282" s="18"/>
      <c r="T282" s="18"/>
      <c r="U282" s="18"/>
      <c r="V282" s="18"/>
      <c r="W282" s="18"/>
      <c r="X282" s="18"/>
      <c r="Y282" s="18"/>
      <c r="Z282" s="18"/>
      <c r="AA282" s="18" t="s">
        <v>135</v>
      </c>
      <c r="AB282" s="88" t="s">
        <v>116</v>
      </c>
      <c r="AC282" s="88" t="s">
        <v>116</v>
      </c>
      <c r="AD282" s="18" t="s">
        <v>136</v>
      </c>
      <c r="AE282" s="18" t="s">
        <v>136</v>
      </c>
      <c r="AF282" s="18" t="s">
        <v>136</v>
      </c>
      <c r="AG282" s="18">
        <v>51</v>
      </c>
      <c r="AH282" s="18">
        <v>93</v>
      </c>
      <c r="AI282" s="18">
        <v>51</v>
      </c>
      <c r="AJ282" s="18">
        <v>93</v>
      </c>
      <c r="AK282" s="88" t="s">
        <v>1079</v>
      </c>
      <c r="AL282" s="88" t="s">
        <v>1079</v>
      </c>
      <c r="AM282" s="18"/>
    </row>
    <row r="283" s="5" customFormat="1" ht="60" customHeight="1" spans="1:39">
      <c r="A283" s="18" t="s">
        <v>1502</v>
      </c>
      <c r="B283" s="17" t="s">
        <v>934</v>
      </c>
      <c r="C283" s="92">
        <v>10201110049</v>
      </c>
      <c r="D283" s="24" t="s">
        <v>1076</v>
      </c>
      <c r="E283" s="24" t="s">
        <v>1558</v>
      </c>
      <c r="F283" s="18" t="s">
        <v>143</v>
      </c>
      <c r="G283" s="24" t="s">
        <v>548</v>
      </c>
      <c r="H283" s="18">
        <v>2020</v>
      </c>
      <c r="I283" s="88" t="s">
        <v>495</v>
      </c>
      <c r="J283" s="88" t="s">
        <v>532</v>
      </c>
      <c r="K283" s="97">
        <v>13992231299</v>
      </c>
      <c r="L283" s="24">
        <v>138</v>
      </c>
      <c r="M283" s="24">
        <v>138</v>
      </c>
      <c r="N283" s="24">
        <v>138</v>
      </c>
      <c r="O283" s="18"/>
      <c r="P283" s="18"/>
      <c r="Q283" s="18"/>
      <c r="R283" s="18"/>
      <c r="S283" s="18"/>
      <c r="T283" s="18"/>
      <c r="U283" s="18"/>
      <c r="V283" s="18"/>
      <c r="W283" s="18"/>
      <c r="X283" s="18"/>
      <c r="Y283" s="18"/>
      <c r="Z283" s="18"/>
      <c r="AA283" s="18" t="s">
        <v>135</v>
      </c>
      <c r="AB283" s="18" t="s">
        <v>116</v>
      </c>
      <c r="AC283" s="18" t="s">
        <v>116</v>
      </c>
      <c r="AD283" s="18" t="s">
        <v>136</v>
      </c>
      <c r="AE283" s="18" t="s">
        <v>136</v>
      </c>
      <c r="AF283" s="18" t="s">
        <v>136</v>
      </c>
      <c r="AG283" s="84">
        <v>40</v>
      </c>
      <c r="AH283" s="84">
        <v>80</v>
      </c>
      <c r="AI283" s="84">
        <v>40</v>
      </c>
      <c r="AJ283" s="84">
        <v>80</v>
      </c>
      <c r="AK283" s="24" t="s">
        <v>877</v>
      </c>
      <c r="AL283" s="24" t="s">
        <v>877</v>
      </c>
      <c r="AM283" s="18"/>
    </row>
    <row r="284" s="5" customFormat="1" ht="60" customHeight="1" spans="1:39">
      <c r="A284" s="18" t="s">
        <v>1502</v>
      </c>
      <c r="B284" s="17" t="s">
        <v>934</v>
      </c>
      <c r="C284" s="92">
        <v>10201110050</v>
      </c>
      <c r="D284" s="24" t="s">
        <v>1076</v>
      </c>
      <c r="E284" s="24" t="s">
        <v>1559</v>
      </c>
      <c r="F284" s="18" t="s">
        <v>143</v>
      </c>
      <c r="G284" s="24" t="s">
        <v>548</v>
      </c>
      <c r="H284" s="18">
        <v>2020</v>
      </c>
      <c r="I284" s="88" t="s">
        <v>495</v>
      </c>
      <c r="J284" s="88" t="s">
        <v>532</v>
      </c>
      <c r="K284" s="97">
        <v>13992231299</v>
      </c>
      <c r="L284" s="24">
        <v>50</v>
      </c>
      <c r="M284" s="24">
        <v>50</v>
      </c>
      <c r="N284" s="24">
        <v>50</v>
      </c>
      <c r="O284" s="18"/>
      <c r="P284" s="18"/>
      <c r="Q284" s="18"/>
      <c r="R284" s="18"/>
      <c r="S284" s="18"/>
      <c r="T284" s="18"/>
      <c r="U284" s="18"/>
      <c r="V284" s="18"/>
      <c r="W284" s="18"/>
      <c r="X284" s="18"/>
      <c r="Y284" s="18"/>
      <c r="Z284" s="18"/>
      <c r="AA284" s="18" t="s">
        <v>135</v>
      </c>
      <c r="AB284" s="18" t="s">
        <v>116</v>
      </c>
      <c r="AC284" s="18" t="s">
        <v>116</v>
      </c>
      <c r="AD284" s="18" t="s">
        <v>136</v>
      </c>
      <c r="AE284" s="18" t="s">
        <v>136</v>
      </c>
      <c r="AF284" s="18" t="s">
        <v>136</v>
      </c>
      <c r="AG284" s="84">
        <v>40</v>
      </c>
      <c r="AH284" s="84">
        <v>80</v>
      </c>
      <c r="AI284" s="84">
        <v>40</v>
      </c>
      <c r="AJ284" s="84">
        <v>80</v>
      </c>
      <c r="AK284" s="24" t="s">
        <v>877</v>
      </c>
      <c r="AL284" s="24" t="s">
        <v>877</v>
      </c>
      <c r="AM284" s="18"/>
    </row>
    <row r="285" s="5" customFormat="1" ht="60" customHeight="1" spans="1:39">
      <c r="A285" s="18" t="s">
        <v>1502</v>
      </c>
      <c r="B285" s="17" t="s">
        <v>934</v>
      </c>
      <c r="C285" s="92">
        <v>10201110051</v>
      </c>
      <c r="D285" s="24" t="s">
        <v>1076</v>
      </c>
      <c r="E285" s="18" t="s">
        <v>1560</v>
      </c>
      <c r="F285" s="18" t="s">
        <v>149</v>
      </c>
      <c r="G285" s="18" t="s">
        <v>298</v>
      </c>
      <c r="H285" s="24">
        <v>2020</v>
      </c>
      <c r="I285" s="88" t="s">
        <v>495</v>
      </c>
      <c r="J285" s="88" t="s">
        <v>532</v>
      </c>
      <c r="K285" s="97">
        <v>13992231299</v>
      </c>
      <c r="L285" s="18">
        <v>100</v>
      </c>
      <c r="M285" s="18">
        <v>100</v>
      </c>
      <c r="N285" s="18">
        <v>100</v>
      </c>
      <c r="O285" s="18"/>
      <c r="P285" s="18"/>
      <c r="Q285" s="18"/>
      <c r="R285" s="18"/>
      <c r="S285" s="18"/>
      <c r="T285" s="18"/>
      <c r="U285" s="18"/>
      <c r="V285" s="18"/>
      <c r="W285" s="18"/>
      <c r="X285" s="18"/>
      <c r="Y285" s="18"/>
      <c r="Z285" s="18"/>
      <c r="AA285" s="18" t="s">
        <v>135</v>
      </c>
      <c r="AB285" s="88" t="s">
        <v>116</v>
      </c>
      <c r="AC285" s="88" t="s">
        <v>116</v>
      </c>
      <c r="AD285" s="18" t="s">
        <v>136</v>
      </c>
      <c r="AE285" s="18" t="s">
        <v>136</v>
      </c>
      <c r="AF285" s="18" t="s">
        <v>136</v>
      </c>
      <c r="AG285" s="18">
        <v>542</v>
      </c>
      <c r="AH285" s="18">
        <v>47</v>
      </c>
      <c r="AI285" s="18">
        <v>542</v>
      </c>
      <c r="AJ285" s="18">
        <v>47</v>
      </c>
      <c r="AK285" s="88" t="s">
        <v>1079</v>
      </c>
      <c r="AL285" s="88" t="s">
        <v>1079</v>
      </c>
      <c r="AM285" s="18"/>
    </row>
    <row r="286" s="5" customFormat="1" ht="60" customHeight="1" spans="1:39">
      <c r="A286" s="18" t="s">
        <v>1502</v>
      </c>
      <c r="B286" s="17" t="s">
        <v>934</v>
      </c>
      <c r="C286" s="92">
        <v>10201110052</v>
      </c>
      <c r="D286" s="24" t="s">
        <v>1076</v>
      </c>
      <c r="E286" s="18" t="s">
        <v>1561</v>
      </c>
      <c r="F286" s="18" t="s">
        <v>149</v>
      </c>
      <c r="G286" s="18" t="s">
        <v>277</v>
      </c>
      <c r="H286" s="24">
        <v>2020</v>
      </c>
      <c r="I286" s="88" t="s">
        <v>495</v>
      </c>
      <c r="J286" s="88" t="s">
        <v>532</v>
      </c>
      <c r="K286" s="97">
        <v>13992231299</v>
      </c>
      <c r="L286" s="18">
        <v>120</v>
      </c>
      <c r="M286" s="18">
        <v>120</v>
      </c>
      <c r="N286" s="18">
        <v>120</v>
      </c>
      <c r="O286" s="18"/>
      <c r="P286" s="18"/>
      <c r="Q286" s="18"/>
      <c r="R286" s="18"/>
      <c r="S286" s="18"/>
      <c r="T286" s="18"/>
      <c r="U286" s="18"/>
      <c r="V286" s="18"/>
      <c r="W286" s="18"/>
      <c r="X286" s="18"/>
      <c r="Y286" s="18"/>
      <c r="Z286" s="18"/>
      <c r="AA286" s="18" t="s">
        <v>135</v>
      </c>
      <c r="AB286" s="88" t="s">
        <v>116</v>
      </c>
      <c r="AC286" s="88" t="s">
        <v>116</v>
      </c>
      <c r="AD286" s="18" t="s">
        <v>136</v>
      </c>
      <c r="AE286" s="18" t="s">
        <v>136</v>
      </c>
      <c r="AF286" s="18" t="s">
        <v>136</v>
      </c>
      <c r="AG286" s="18">
        <v>91</v>
      </c>
      <c r="AH286" s="18">
        <v>190</v>
      </c>
      <c r="AI286" s="18">
        <v>91</v>
      </c>
      <c r="AJ286" s="18">
        <v>190</v>
      </c>
      <c r="AK286" s="88" t="s">
        <v>1079</v>
      </c>
      <c r="AL286" s="88" t="s">
        <v>1079</v>
      </c>
      <c r="AM286" s="18"/>
    </row>
    <row r="287" s="5" customFormat="1" ht="60" customHeight="1" spans="1:39">
      <c r="A287" s="18" t="s">
        <v>1502</v>
      </c>
      <c r="B287" s="17" t="s">
        <v>934</v>
      </c>
      <c r="C287" s="92">
        <v>10201110053</v>
      </c>
      <c r="D287" s="24" t="s">
        <v>1076</v>
      </c>
      <c r="E287" s="91" t="s">
        <v>1562</v>
      </c>
      <c r="F287" s="33" t="s">
        <v>149</v>
      </c>
      <c r="G287" s="24" t="s">
        <v>226</v>
      </c>
      <c r="H287" s="24">
        <v>2020</v>
      </c>
      <c r="I287" s="24" t="s">
        <v>495</v>
      </c>
      <c r="J287" s="88" t="s">
        <v>532</v>
      </c>
      <c r="K287" s="97">
        <v>13992231299</v>
      </c>
      <c r="L287" s="98">
        <v>60</v>
      </c>
      <c r="M287" s="98">
        <v>60</v>
      </c>
      <c r="N287" s="98">
        <v>60</v>
      </c>
      <c r="O287" s="18"/>
      <c r="P287" s="18"/>
      <c r="Q287" s="18"/>
      <c r="R287" s="18"/>
      <c r="S287" s="18"/>
      <c r="T287" s="18"/>
      <c r="U287" s="18"/>
      <c r="V287" s="18"/>
      <c r="W287" s="18"/>
      <c r="X287" s="18"/>
      <c r="Y287" s="18"/>
      <c r="Z287" s="18"/>
      <c r="AA287" s="18" t="s">
        <v>135</v>
      </c>
      <c r="AB287" s="18" t="s">
        <v>116</v>
      </c>
      <c r="AC287" s="18" t="s">
        <v>116</v>
      </c>
      <c r="AD287" s="18" t="s">
        <v>136</v>
      </c>
      <c r="AE287" s="18" t="s">
        <v>136</v>
      </c>
      <c r="AF287" s="18" t="s">
        <v>136</v>
      </c>
      <c r="AG287" s="98">
        <v>64</v>
      </c>
      <c r="AH287" s="98">
        <v>146</v>
      </c>
      <c r="AI287" s="98">
        <v>64</v>
      </c>
      <c r="AJ287" s="98">
        <v>146</v>
      </c>
      <c r="AK287" s="88" t="s">
        <v>1079</v>
      </c>
      <c r="AL287" s="88" t="s">
        <v>1079</v>
      </c>
      <c r="AM287" s="18"/>
    </row>
    <row r="288" s="5" customFormat="1" ht="60" customHeight="1" spans="1:39">
      <c r="A288" s="18" t="s">
        <v>1502</v>
      </c>
      <c r="B288" s="17" t="s">
        <v>934</v>
      </c>
      <c r="C288" s="92">
        <v>10201110054</v>
      </c>
      <c r="D288" s="24" t="s">
        <v>1076</v>
      </c>
      <c r="E288" s="91" t="s">
        <v>1563</v>
      </c>
      <c r="F288" s="33" t="s">
        <v>149</v>
      </c>
      <c r="G288" s="24" t="s">
        <v>443</v>
      </c>
      <c r="H288" s="24">
        <v>2020</v>
      </c>
      <c r="I288" s="24" t="s">
        <v>495</v>
      </c>
      <c r="J288" s="88" t="s">
        <v>532</v>
      </c>
      <c r="K288" s="97">
        <v>13992231299</v>
      </c>
      <c r="L288" s="98">
        <v>220</v>
      </c>
      <c r="M288" s="98">
        <v>220</v>
      </c>
      <c r="N288" s="98">
        <v>220</v>
      </c>
      <c r="O288" s="18"/>
      <c r="P288" s="18"/>
      <c r="Q288" s="18"/>
      <c r="R288" s="18"/>
      <c r="S288" s="18"/>
      <c r="T288" s="18"/>
      <c r="U288" s="18"/>
      <c r="V288" s="18"/>
      <c r="W288" s="18"/>
      <c r="X288" s="18"/>
      <c r="Y288" s="18"/>
      <c r="Z288" s="18"/>
      <c r="AA288" s="18" t="s">
        <v>135</v>
      </c>
      <c r="AB288" s="18" t="s">
        <v>116</v>
      </c>
      <c r="AC288" s="18" t="s">
        <v>116</v>
      </c>
      <c r="AD288" s="18" t="s">
        <v>136</v>
      </c>
      <c r="AE288" s="18" t="s">
        <v>136</v>
      </c>
      <c r="AF288" s="18" t="s">
        <v>136</v>
      </c>
      <c r="AG288" s="45">
        <v>65</v>
      </c>
      <c r="AH288" s="45">
        <v>131</v>
      </c>
      <c r="AI288" s="45">
        <v>65</v>
      </c>
      <c r="AJ288" s="45">
        <v>131</v>
      </c>
      <c r="AK288" s="88" t="s">
        <v>1079</v>
      </c>
      <c r="AL288" s="88" t="s">
        <v>1079</v>
      </c>
      <c r="AM288" s="18"/>
    </row>
    <row r="289" s="5" customFormat="1" ht="60" customHeight="1" spans="1:39">
      <c r="A289" s="18" t="s">
        <v>1502</v>
      </c>
      <c r="B289" s="17" t="s">
        <v>934</v>
      </c>
      <c r="C289" s="92">
        <v>10201110055</v>
      </c>
      <c r="D289" s="24" t="s">
        <v>1076</v>
      </c>
      <c r="E289" s="24" t="s">
        <v>1564</v>
      </c>
      <c r="F289" s="24" t="s">
        <v>149</v>
      </c>
      <c r="G289" s="24" t="s">
        <v>293</v>
      </c>
      <c r="H289" s="24">
        <v>2020</v>
      </c>
      <c r="I289" s="24" t="s">
        <v>495</v>
      </c>
      <c r="J289" s="88" t="s">
        <v>532</v>
      </c>
      <c r="K289" s="97">
        <v>13992231299</v>
      </c>
      <c r="L289" s="24">
        <v>100</v>
      </c>
      <c r="M289" s="24">
        <v>100</v>
      </c>
      <c r="N289" s="24">
        <v>100</v>
      </c>
      <c r="O289" s="18"/>
      <c r="P289" s="18"/>
      <c r="Q289" s="18"/>
      <c r="R289" s="18"/>
      <c r="S289" s="18"/>
      <c r="T289" s="18"/>
      <c r="U289" s="18"/>
      <c r="V289" s="18"/>
      <c r="W289" s="18"/>
      <c r="X289" s="18"/>
      <c r="Y289" s="18"/>
      <c r="Z289" s="18"/>
      <c r="AA289" s="18" t="s">
        <v>135</v>
      </c>
      <c r="AB289" s="18" t="s">
        <v>116</v>
      </c>
      <c r="AC289" s="18" t="s">
        <v>116</v>
      </c>
      <c r="AD289" s="18" t="s">
        <v>136</v>
      </c>
      <c r="AE289" s="18" t="s">
        <v>136</v>
      </c>
      <c r="AF289" s="18" t="s">
        <v>136</v>
      </c>
      <c r="AG289" s="18">
        <v>49</v>
      </c>
      <c r="AH289" s="18">
        <v>102</v>
      </c>
      <c r="AI289" s="18">
        <v>49</v>
      </c>
      <c r="AJ289" s="18">
        <v>102</v>
      </c>
      <c r="AK289" s="24" t="s">
        <v>599</v>
      </c>
      <c r="AL289" s="24" t="s">
        <v>600</v>
      </c>
      <c r="AM289" s="18"/>
    </row>
    <row r="290" s="5" customFormat="1" ht="60" customHeight="1" spans="1:39">
      <c r="A290" s="18" t="s">
        <v>1502</v>
      </c>
      <c r="B290" s="17" t="s">
        <v>934</v>
      </c>
      <c r="C290" s="92">
        <v>10201110056</v>
      </c>
      <c r="D290" s="24" t="s">
        <v>1076</v>
      </c>
      <c r="E290" s="24" t="s">
        <v>1565</v>
      </c>
      <c r="F290" s="33" t="s">
        <v>149</v>
      </c>
      <c r="G290" s="24" t="s">
        <v>1317</v>
      </c>
      <c r="H290" s="24">
        <v>2020</v>
      </c>
      <c r="I290" s="24" t="s">
        <v>495</v>
      </c>
      <c r="J290" s="88" t="s">
        <v>532</v>
      </c>
      <c r="K290" s="97">
        <v>13992231299</v>
      </c>
      <c r="L290" s="24">
        <v>60</v>
      </c>
      <c r="M290" s="24">
        <v>60</v>
      </c>
      <c r="N290" s="24">
        <v>60</v>
      </c>
      <c r="O290" s="18"/>
      <c r="P290" s="18"/>
      <c r="Q290" s="18"/>
      <c r="R290" s="18"/>
      <c r="S290" s="18"/>
      <c r="T290" s="18"/>
      <c r="U290" s="18"/>
      <c r="V290" s="18"/>
      <c r="W290" s="18"/>
      <c r="X290" s="18"/>
      <c r="Y290" s="18"/>
      <c r="Z290" s="18"/>
      <c r="AA290" s="18" t="s">
        <v>135</v>
      </c>
      <c r="AB290" s="18" t="s">
        <v>116</v>
      </c>
      <c r="AC290" s="18" t="s">
        <v>116</v>
      </c>
      <c r="AD290" s="18" t="s">
        <v>136</v>
      </c>
      <c r="AE290" s="18" t="s">
        <v>136</v>
      </c>
      <c r="AF290" s="18" t="s">
        <v>136</v>
      </c>
      <c r="AG290" s="102">
        <v>89</v>
      </c>
      <c r="AH290" s="102">
        <v>195</v>
      </c>
      <c r="AI290" s="102">
        <v>89</v>
      </c>
      <c r="AJ290" s="102">
        <v>195</v>
      </c>
      <c r="AK290" s="24" t="s">
        <v>599</v>
      </c>
      <c r="AL290" s="24" t="s">
        <v>600</v>
      </c>
      <c r="AM290" s="18"/>
    </row>
    <row r="291" s="5" customFormat="1" ht="60" customHeight="1" spans="1:39">
      <c r="A291" s="18" t="s">
        <v>1502</v>
      </c>
      <c r="B291" s="17" t="s">
        <v>934</v>
      </c>
      <c r="C291" s="92">
        <v>10201110057</v>
      </c>
      <c r="D291" s="24" t="s">
        <v>1076</v>
      </c>
      <c r="E291" s="24" t="s">
        <v>1566</v>
      </c>
      <c r="F291" s="33" t="s">
        <v>149</v>
      </c>
      <c r="G291" s="46" t="s">
        <v>486</v>
      </c>
      <c r="H291" s="24">
        <v>2020</v>
      </c>
      <c r="I291" s="24" t="s">
        <v>495</v>
      </c>
      <c r="J291" s="88" t="s">
        <v>532</v>
      </c>
      <c r="K291" s="97">
        <v>13992231299</v>
      </c>
      <c r="L291" s="24">
        <v>80</v>
      </c>
      <c r="M291" s="24">
        <v>80</v>
      </c>
      <c r="N291" s="24">
        <v>80</v>
      </c>
      <c r="O291" s="18"/>
      <c r="P291" s="18"/>
      <c r="Q291" s="18"/>
      <c r="R291" s="18"/>
      <c r="S291" s="18"/>
      <c r="T291" s="18"/>
      <c r="U291" s="18"/>
      <c r="V291" s="18"/>
      <c r="W291" s="18"/>
      <c r="X291" s="18"/>
      <c r="Y291" s="18"/>
      <c r="Z291" s="18"/>
      <c r="AA291" s="18" t="s">
        <v>135</v>
      </c>
      <c r="AB291" s="18" t="s">
        <v>116</v>
      </c>
      <c r="AC291" s="18" t="s">
        <v>116</v>
      </c>
      <c r="AD291" s="18" t="s">
        <v>136</v>
      </c>
      <c r="AE291" s="18" t="s">
        <v>136</v>
      </c>
      <c r="AF291" s="18" t="s">
        <v>136</v>
      </c>
      <c r="AG291" s="44">
        <v>43</v>
      </c>
      <c r="AH291" s="44">
        <v>97</v>
      </c>
      <c r="AI291" s="44">
        <v>43</v>
      </c>
      <c r="AJ291" s="44">
        <v>97</v>
      </c>
      <c r="AK291" s="24" t="s">
        <v>599</v>
      </c>
      <c r="AL291" s="24" t="s">
        <v>600</v>
      </c>
      <c r="AM291" s="18"/>
    </row>
    <row r="292" s="5" customFormat="1" ht="60" customHeight="1" spans="1:39">
      <c r="A292" s="18" t="s">
        <v>1502</v>
      </c>
      <c r="B292" s="17" t="s">
        <v>934</v>
      </c>
      <c r="C292" s="92">
        <v>10201110058</v>
      </c>
      <c r="D292" s="24" t="s">
        <v>1076</v>
      </c>
      <c r="E292" s="18" t="s">
        <v>1567</v>
      </c>
      <c r="F292" s="18" t="s">
        <v>153</v>
      </c>
      <c r="G292" s="18" t="s">
        <v>659</v>
      </c>
      <c r="H292" s="24">
        <v>2020</v>
      </c>
      <c r="I292" s="88" t="s">
        <v>495</v>
      </c>
      <c r="J292" s="88" t="s">
        <v>532</v>
      </c>
      <c r="K292" s="97">
        <v>13992231299</v>
      </c>
      <c r="L292" s="18">
        <v>60</v>
      </c>
      <c r="M292" s="18">
        <v>60</v>
      </c>
      <c r="N292" s="18">
        <v>60</v>
      </c>
      <c r="O292" s="18"/>
      <c r="P292" s="18"/>
      <c r="Q292" s="18"/>
      <c r="R292" s="18"/>
      <c r="S292" s="18"/>
      <c r="T292" s="18"/>
      <c r="U292" s="18"/>
      <c r="V292" s="18"/>
      <c r="W292" s="18"/>
      <c r="X292" s="18"/>
      <c r="Y292" s="18"/>
      <c r="Z292" s="18"/>
      <c r="AA292" s="18" t="s">
        <v>135</v>
      </c>
      <c r="AB292" s="88" t="s">
        <v>116</v>
      </c>
      <c r="AC292" s="88" t="s">
        <v>116</v>
      </c>
      <c r="AD292" s="18" t="s">
        <v>136</v>
      </c>
      <c r="AE292" s="18" t="s">
        <v>136</v>
      </c>
      <c r="AF292" s="18" t="s">
        <v>136</v>
      </c>
      <c r="AG292" s="18">
        <v>221</v>
      </c>
      <c r="AH292" s="18">
        <v>245</v>
      </c>
      <c r="AI292" s="18">
        <v>221</v>
      </c>
      <c r="AJ292" s="18">
        <v>245</v>
      </c>
      <c r="AK292" s="88" t="s">
        <v>1079</v>
      </c>
      <c r="AL292" s="88" t="s">
        <v>1079</v>
      </c>
      <c r="AM292" s="18"/>
    </row>
    <row r="293" s="5" customFormat="1" ht="60" customHeight="1" spans="1:39">
      <c r="A293" s="18" t="s">
        <v>1502</v>
      </c>
      <c r="B293" s="17" t="s">
        <v>934</v>
      </c>
      <c r="C293" s="92">
        <v>10201110059</v>
      </c>
      <c r="D293" s="24" t="s">
        <v>1076</v>
      </c>
      <c r="E293" s="18" t="s">
        <v>1568</v>
      </c>
      <c r="F293" s="18" t="s">
        <v>153</v>
      </c>
      <c r="G293" s="18" t="s">
        <v>261</v>
      </c>
      <c r="H293" s="24">
        <v>2020</v>
      </c>
      <c r="I293" s="88" t="s">
        <v>495</v>
      </c>
      <c r="J293" s="88" t="s">
        <v>532</v>
      </c>
      <c r="K293" s="97">
        <v>13992231299</v>
      </c>
      <c r="L293" s="18">
        <v>30</v>
      </c>
      <c r="M293" s="18">
        <v>30</v>
      </c>
      <c r="N293" s="18">
        <v>30</v>
      </c>
      <c r="O293" s="18"/>
      <c r="P293" s="18"/>
      <c r="Q293" s="18"/>
      <c r="R293" s="18"/>
      <c r="S293" s="18"/>
      <c r="T293" s="18"/>
      <c r="U293" s="18"/>
      <c r="V293" s="18"/>
      <c r="W293" s="18"/>
      <c r="X293" s="18"/>
      <c r="Y293" s="18"/>
      <c r="Z293" s="18"/>
      <c r="AA293" s="18" t="s">
        <v>135</v>
      </c>
      <c r="AB293" s="88" t="s">
        <v>116</v>
      </c>
      <c r="AC293" s="88" t="s">
        <v>116</v>
      </c>
      <c r="AD293" s="18" t="s">
        <v>136</v>
      </c>
      <c r="AE293" s="18" t="s">
        <v>136</v>
      </c>
      <c r="AF293" s="18" t="s">
        <v>136</v>
      </c>
      <c r="AG293" s="18">
        <v>37</v>
      </c>
      <c r="AH293" s="18">
        <v>70</v>
      </c>
      <c r="AI293" s="18">
        <v>37</v>
      </c>
      <c r="AJ293" s="18">
        <v>70</v>
      </c>
      <c r="AK293" s="88" t="s">
        <v>1079</v>
      </c>
      <c r="AL293" s="88" t="s">
        <v>1079</v>
      </c>
      <c r="AM293" s="18"/>
    </row>
    <row r="294" s="5" customFormat="1" ht="60" customHeight="1" spans="1:39">
      <c r="A294" s="18" t="s">
        <v>1502</v>
      </c>
      <c r="B294" s="17" t="s">
        <v>934</v>
      </c>
      <c r="C294" s="92">
        <v>10201110060</v>
      </c>
      <c r="D294" s="24" t="s">
        <v>1076</v>
      </c>
      <c r="E294" s="18" t="s">
        <v>1569</v>
      </c>
      <c r="F294" s="18" t="s">
        <v>153</v>
      </c>
      <c r="G294" s="18" t="s">
        <v>394</v>
      </c>
      <c r="H294" s="24">
        <v>2020</v>
      </c>
      <c r="I294" s="88" t="s">
        <v>495</v>
      </c>
      <c r="J294" s="88" t="s">
        <v>532</v>
      </c>
      <c r="K294" s="97">
        <v>13992231299</v>
      </c>
      <c r="L294" s="18">
        <v>200</v>
      </c>
      <c r="M294" s="18">
        <v>200</v>
      </c>
      <c r="N294" s="18">
        <v>200</v>
      </c>
      <c r="O294" s="18"/>
      <c r="P294" s="18"/>
      <c r="Q294" s="18"/>
      <c r="R294" s="18"/>
      <c r="S294" s="18"/>
      <c r="T294" s="18"/>
      <c r="U294" s="18"/>
      <c r="V294" s="18"/>
      <c r="W294" s="18"/>
      <c r="X294" s="18"/>
      <c r="Y294" s="18"/>
      <c r="Z294" s="18"/>
      <c r="AA294" s="18" t="s">
        <v>135</v>
      </c>
      <c r="AB294" s="88" t="s">
        <v>116</v>
      </c>
      <c r="AC294" s="88" t="s">
        <v>116</v>
      </c>
      <c r="AD294" s="18" t="s">
        <v>136</v>
      </c>
      <c r="AE294" s="18" t="s">
        <v>136</v>
      </c>
      <c r="AF294" s="18" t="s">
        <v>136</v>
      </c>
      <c r="AG294" s="88">
        <v>110</v>
      </c>
      <c r="AH294" s="88">
        <v>242</v>
      </c>
      <c r="AI294" s="88">
        <v>110</v>
      </c>
      <c r="AJ294" s="88">
        <v>242</v>
      </c>
      <c r="AK294" s="88" t="s">
        <v>1079</v>
      </c>
      <c r="AL294" s="88" t="s">
        <v>1079</v>
      </c>
      <c r="AM294" s="18"/>
    </row>
    <row r="295" s="5" customFormat="1" ht="60" customHeight="1" spans="1:39">
      <c r="A295" s="18" t="s">
        <v>1502</v>
      </c>
      <c r="B295" s="17" t="s">
        <v>934</v>
      </c>
      <c r="C295" s="92">
        <v>10201110061</v>
      </c>
      <c r="D295" s="24" t="s">
        <v>1076</v>
      </c>
      <c r="E295" s="18" t="s">
        <v>1570</v>
      </c>
      <c r="F295" s="88" t="s">
        <v>153</v>
      </c>
      <c r="G295" s="88" t="s">
        <v>646</v>
      </c>
      <c r="H295" s="24">
        <v>2020</v>
      </c>
      <c r="I295" s="88" t="s">
        <v>495</v>
      </c>
      <c r="J295" s="88" t="s">
        <v>532</v>
      </c>
      <c r="K295" s="97">
        <v>13992231299</v>
      </c>
      <c r="L295" s="88">
        <v>65</v>
      </c>
      <c r="M295" s="88">
        <v>65</v>
      </c>
      <c r="N295" s="88">
        <v>65</v>
      </c>
      <c r="O295" s="18"/>
      <c r="P295" s="18"/>
      <c r="Q295" s="18"/>
      <c r="R295" s="18"/>
      <c r="S295" s="18"/>
      <c r="T295" s="18"/>
      <c r="U295" s="18"/>
      <c r="V295" s="18"/>
      <c r="W295" s="18"/>
      <c r="X295" s="18"/>
      <c r="Y295" s="18"/>
      <c r="Z295" s="18"/>
      <c r="AA295" s="88" t="s">
        <v>135</v>
      </c>
      <c r="AB295" s="88" t="s">
        <v>116</v>
      </c>
      <c r="AC295" s="88" t="s">
        <v>116</v>
      </c>
      <c r="AD295" s="18" t="s">
        <v>136</v>
      </c>
      <c r="AE295" s="18" t="s">
        <v>136</v>
      </c>
      <c r="AF295" s="18" t="s">
        <v>136</v>
      </c>
      <c r="AG295" s="88">
        <v>121</v>
      </c>
      <c r="AH295" s="88">
        <v>277</v>
      </c>
      <c r="AI295" s="88">
        <v>121</v>
      </c>
      <c r="AJ295" s="88">
        <v>277</v>
      </c>
      <c r="AK295" s="88" t="s">
        <v>1079</v>
      </c>
      <c r="AL295" s="88" t="s">
        <v>1079</v>
      </c>
      <c r="AM295" s="18"/>
    </row>
    <row r="296" s="5" customFormat="1" ht="60" customHeight="1" spans="1:39">
      <c r="A296" s="18" t="s">
        <v>1502</v>
      </c>
      <c r="B296" s="17" t="s">
        <v>934</v>
      </c>
      <c r="C296" s="92">
        <v>10201110062</v>
      </c>
      <c r="D296" s="24" t="s">
        <v>1076</v>
      </c>
      <c r="E296" s="18" t="s">
        <v>1571</v>
      </c>
      <c r="F296" s="88" t="s">
        <v>153</v>
      </c>
      <c r="G296" s="77" t="s">
        <v>1109</v>
      </c>
      <c r="H296" s="24">
        <v>2020</v>
      </c>
      <c r="I296" s="88" t="s">
        <v>495</v>
      </c>
      <c r="J296" s="88" t="s">
        <v>532</v>
      </c>
      <c r="K296" s="97">
        <v>13992231299</v>
      </c>
      <c r="L296" s="84">
        <v>10</v>
      </c>
      <c r="M296" s="84">
        <v>10</v>
      </c>
      <c r="N296" s="84">
        <v>10</v>
      </c>
      <c r="O296" s="18"/>
      <c r="P296" s="18"/>
      <c r="Q296" s="18"/>
      <c r="R296" s="18"/>
      <c r="S296" s="18"/>
      <c r="T296" s="18"/>
      <c r="U296" s="18"/>
      <c r="V296" s="18"/>
      <c r="W296" s="18"/>
      <c r="X296" s="18"/>
      <c r="Y296" s="18"/>
      <c r="Z296" s="18"/>
      <c r="AA296" s="88" t="s">
        <v>135</v>
      </c>
      <c r="AB296" s="88" t="s">
        <v>116</v>
      </c>
      <c r="AC296" s="88" t="s">
        <v>116</v>
      </c>
      <c r="AD296" s="18" t="s">
        <v>136</v>
      </c>
      <c r="AE296" s="18" t="s">
        <v>136</v>
      </c>
      <c r="AF296" s="18" t="s">
        <v>136</v>
      </c>
      <c r="AG296" s="88">
        <v>64</v>
      </c>
      <c r="AH296" s="88">
        <v>120</v>
      </c>
      <c r="AI296" s="88">
        <v>64</v>
      </c>
      <c r="AJ296" s="88">
        <v>120</v>
      </c>
      <c r="AK296" s="88" t="s">
        <v>1079</v>
      </c>
      <c r="AL296" s="88" t="s">
        <v>1079</v>
      </c>
      <c r="AM296" s="18"/>
    </row>
    <row r="297" s="5" customFormat="1" ht="60" customHeight="1" spans="1:39">
      <c r="A297" s="18" t="s">
        <v>1502</v>
      </c>
      <c r="B297" s="17" t="s">
        <v>934</v>
      </c>
      <c r="C297" s="92">
        <v>10201110063</v>
      </c>
      <c r="D297" s="24" t="s">
        <v>1076</v>
      </c>
      <c r="E297" s="72" t="s">
        <v>1572</v>
      </c>
      <c r="F297" s="18" t="s">
        <v>153</v>
      </c>
      <c r="G297" s="72" t="s">
        <v>1573</v>
      </c>
      <c r="H297" s="18">
        <v>2020</v>
      </c>
      <c r="I297" s="72" t="s">
        <v>617</v>
      </c>
      <c r="J297" s="18" t="s">
        <v>620</v>
      </c>
      <c r="K297" s="17" t="s">
        <v>720</v>
      </c>
      <c r="L297" s="84">
        <v>50</v>
      </c>
      <c r="M297" s="84">
        <v>50</v>
      </c>
      <c r="N297" s="84">
        <v>50</v>
      </c>
      <c r="O297" s="18"/>
      <c r="P297" s="18"/>
      <c r="Q297" s="18"/>
      <c r="R297" s="18"/>
      <c r="S297" s="18"/>
      <c r="T297" s="18"/>
      <c r="U297" s="18"/>
      <c r="V297" s="18"/>
      <c r="W297" s="18"/>
      <c r="X297" s="18"/>
      <c r="Y297" s="18"/>
      <c r="Z297" s="18"/>
      <c r="AA297" s="18" t="s">
        <v>135</v>
      </c>
      <c r="AB297" s="18" t="s">
        <v>116</v>
      </c>
      <c r="AC297" s="18" t="s">
        <v>116</v>
      </c>
      <c r="AD297" s="18" t="s">
        <v>116</v>
      </c>
      <c r="AE297" s="18" t="s">
        <v>116</v>
      </c>
      <c r="AF297" s="18" t="s">
        <v>136</v>
      </c>
      <c r="AG297" s="24">
        <v>58</v>
      </c>
      <c r="AH297" s="18">
        <v>126</v>
      </c>
      <c r="AI297" s="27">
        <v>80</v>
      </c>
      <c r="AJ297" s="27">
        <v>198</v>
      </c>
      <c r="AK297" s="24" t="s">
        <v>1574</v>
      </c>
      <c r="AL297" s="24" t="s">
        <v>147</v>
      </c>
      <c r="AM297" s="18"/>
    </row>
    <row r="298" s="5" customFormat="1" ht="60" customHeight="1" spans="1:39">
      <c r="A298" s="18" t="s">
        <v>1502</v>
      </c>
      <c r="B298" s="17" t="s">
        <v>934</v>
      </c>
      <c r="C298" s="92">
        <v>10201110064</v>
      </c>
      <c r="D298" s="24" t="s">
        <v>1076</v>
      </c>
      <c r="E298" s="72" t="s">
        <v>1575</v>
      </c>
      <c r="F298" s="18" t="s">
        <v>153</v>
      </c>
      <c r="G298" s="72" t="s">
        <v>258</v>
      </c>
      <c r="H298" s="18">
        <v>2020</v>
      </c>
      <c r="I298" s="72" t="s">
        <v>617</v>
      </c>
      <c r="J298" s="18" t="s">
        <v>620</v>
      </c>
      <c r="K298" s="17" t="s">
        <v>720</v>
      </c>
      <c r="L298" s="72">
        <v>20</v>
      </c>
      <c r="M298" s="72">
        <v>20</v>
      </c>
      <c r="N298" s="72">
        <v>20</v>
      </c>
      <c r="O298" s="18"/>
      <c r="P298" s="18"/>
      <c r="Q298" s="18"/>
      <c r="R298" s="18"/>
      <c r="S298" s="18"/>
      <c r="T298" s="18"/>
      <c r="U298" s="18"/>
      <c r="V298" s="18"/>
      <c r="W298" s="18"/>
      <c r="X298" s="18"/>
      <c r="Y298" s="18"/>
      <c r="Z298" s="18"/>
      <c r="AA298" s="18" t="s">
        <v>135</v>
      </c>
      <c r="AB298" s="18" t="s">
        <v>116</v>
      </c>
      <c r="AC298" s="18" t="s">
        <v>116</v>
      </c>
      <c r="AD298" s="18" t="s">
        <v>116</v>
      </c>
      <c r="AE298" s="18" t="s">
        <v>116</v>
      </c>
      <c r="AF298" s="18" t="s">
        <v>136</v>
      </c>
      <c r="AG298" s="72">
        <v>55</v>
      </c>
      <c r="AH298" s="18">
        <v>108</v>
      </c>
      <c r="AI298" s="25">
        <v>87</v>
      </c>
      <c r="AJ298" s="25">
        <v>177</v>
      </c>
      <c r="AK298" s="110" t="s">
        <v>1576</v>
      </c>
      <c r="AL298" s="24" t="s">
        <v>147</v>
      </c>
      <c r="AM298" s="18"/>
    </row>
    <row r="299" s="5" customFormat="1" ht="60" customHeight="1" spans="1:39">
      <c r="A299" s="18" t="s">
        <v>1502</v>
      </c>
      <c r="B299" s="17" t="s">
        <v>934</v>
      </c>
      <c r="C299" s="92">
        <v>10201110065</v>
      </c>
      <c r="D299" s="24" t="s">
        <v>1076</v>
      </c>
      <c r="E299" s="72" t="s">
        <v>1577</v>
      </c>
      <c r="F299" s="18" t="s">
        <v>153</v>
      </c>
      <c r="G299" s="72" t="s">
        <v>522</v>
      </c>
      <c r="H299" s="18">
        <v>2020</v>
      </c>
      <c r="I299" s="72" t="s">
        <v>617</v>
      </c>
      <c r="J299" s="18" t="s">
        <v>620</v>
      </c>
      <c r="K299" s="17" t="s">
        <v>720</v>
      </c>
      <c r="L299" s="72">
        <v>25</v>
      </c>
      <c r="M299" s="72">
        <v>25</v>
      </c>
      <c r="N299" s="72">
        <v>25</v>
      </c>
      <c r="O299" s="18"/>
      <c r="P299" s="18"/>
      <c r="Q299" s="18"/>
      <c r="R299" s="18"/>
      <c r="S299" s="18"/>
      <c r="T299" s="18"/>
      <c r="U299" s="18"/>
      <c r="V299" s="18"/>
      <c r="W299" s="18"/>
      <c r="X299" s="18"/>
      <c r="Y299" s="18"/>
      <c r="Z299" s="18"/>
      <c r="AA299" s="18" t="s">
        <v>135</v>
      </c>
      <c r="AB299" s="18" t="s">
        <v>116</v>
      </c>
      <c r="AC299" s="18" t="s">
        <v>116</v>
      </c>
      <c r="AD299" s="18" t="s">
        <v>116</v>
      </c>
      <c r="AE299" s="18" t="s">
        <v>116</v>
      </c>
      <c r="AF299" s="18" t="s">
        <v>136</v>
      </c>
      <c r="AG299" s="110">
        <v>214</v>
      </c>
      <c r="AH299" s="18">
        <v>1039</v>
      </c>
      <c r="AI299" s="25">
        <v>48</v>
      </c>
      <c r="AJ299" s="25">
        <v>83</v>
      </c>
      <c r="AK299" s="111" t="s">
        <v>1578</v>
      </c>
      <c r="AL299" s="24" t="s">
        <v>147</v>
      </c>
      <c r="AM299" s="18"/>
    </row>
    <row r="300" s="5" customFormat="1" ht="60" customHeight="1" spans="1:39">
      <c r="A300" s="18" t="s">
        <v>1502</v>
      </c>
      <c r="B300" s="17" t="s">
        <v>934</v>
      </c>
      <c r="C300" s="92">
        <v>10201110066</v>
      </c>
      <c r="D300" s="24" t="s">
        <v>1076</v>
      </c>
      <c r="E300" s="28" t="s">
        <v>1579</v>
      </c>
      <c r="F300" s="18" t="s">
        <v>153</v>
      </c>
      <c r="G300" s="72" t="s">
        <v>354</v>
      </c>
      <c r="H300" s="18">
        <v>2020</v>
      </c>
      <c r="I300" s="72" t="s">
        <v>617</v>
      </c>
      <c r="J300" s="18" t="s">
        <v>620</v>
      </c>
      <c r="K300" s="17" t="s">
        <v>720</v>
      </c>
      <c r="L300" s="72">
        <v>30</v>
      </c>
      <c r="M300" s="72">
        <v>30</v>
      </c>
      <c r="N300" s="72">
        <v>30</v>
      </c>
      <c r="O300" s="18"/>
      <c r="P300" s="18"/>
      <c r="Q300" s="18"/>
      <c r="R300" s="18"/>
      <c r="S300" s="18"/>
      <c r="T300" s="18"/>
      <c r="U300" s="18"/>
      <c r="V300" s="18"/>
      <c r="W300" s="18"/>
      <c r="X300" s="18"/>
      <c r="Y300" s="18"/>
      <c r="Z300" s="18"/>
      <c r="AA300" s="18" t="s">
        <v>135</v>
      </c>
      <c r="AB300" s="18" t="s">
        <v>116</v>
      </c>
      <c r="AC300" s="18" t="s">
        <v>116</v>
      </c>
      <c r="AD300" s="18" t="s">
        <v>116</v>
      </c>
      <c r="AE300" s="18" t="s">
        <v>116</v>
      </c>
      <c r="AF300" s="18" t="s">
        <v>136</v>
      </c>
      <c r="AG300" s="72">
        <v>29</v>
      </c>
      <c r="AH300" s="18">
        <v>68</v>
      </c>
      <c r="AI300" s="72">
        <v>29</v>
      </c>
      <c r="AJ300" s="18">
        <v>68</v>
      </c>
      <c r="AK300" s="72" t="s">
        <v>1580</v>
      </c>
      <c r="AL300" s="24" t="s">
        <v>147</v>
      </c>
      <c r="AM300" s="18"/>
    </row>
    <row r="301" s="5" customFormat="1" ht="60" customHeight="1" spans="1:39">
      <c r="A301" s="18" t="s">
        <v>1502</v>
      </c>
      <c r="B301" s="17" t="s">
        <v>934</v>
      </c>
      <c r="C301" s="92">
        <v>10201110067</v>
      </c>
      <c r="D301" s="24" t="s">
        <v>1076</v>
      </c>
      <c r="E301" s="72" t="s">
        <v>1581</v>
      </c>
      <c r="F301" s="18" t="s">
        <v>153</v>
      </c>
      <c r="G301" s="72" t="s">
        <v>1573</v>
      </c>
      <c r="H301" s="18">
        <v>2020</v>
      </c>
      <c r="I301" s="72" t="s">
        <v>617</v>
      </c>
      <c r="J301" s="18" t="s">
        <v>620</v>
      </c>
      <c r="K301" s="17" t="s">
        <v>720</v>
      </c>
      <c r="L301" s="72">
        <v>80</v>
      </c>
      <c r="M301" s="72">
        <v>80</v>
      </c>
      <c r="N301" s="72">
        <v>80</v>
      </c>
      <c r="O301" s="18"/>
      <c r="P301" s="18"/>
      <c r="Q301" s="18"/>
      <c r="R301" s="18"/>
      <c r="S301" s="18"/>
      <c r="T301" s="18"/>
      <c r="U301" s="18"/>
      <c r="V301" s="18"/>
      <c r="W301" s="18"/>
      <c r="X301" s="18"/>
      <c r="Y301" s="18"/>
      <c r="Z301" s="18"/>
      <c r="AA301" s="18" t="s">
        <v>135</v>
      </c>
      <c r="AB301" s="18" t="s">
        <v>116</v>
      </c>
      <c r="AC301" s="18" t="s">
        <v>116</v>
      </c>
      <c r="AD301" s="18" t="s">
        <v>116</v>
      </c>
      <c r="AE301" s="18" t="s">
        <v>116</v>
      </c>
      <c r="AF301" s="18" t="s">
        <v>136</v>
      </c>
      <c r="AG301" s="24">
        <v>58</v>
      </c>
      <c r="AH301" s="18">
        <v>126</v>
      </c>
      <c r="AI301" s="24">
        <v>58</v>
      </c>
      <c r="AJ301" s="18">
        <v>126</v>
      </c>
      <c r="AK301" s="24" t="s">
        <v>1574</v>
      </c>
      <c r="AL301" s="24" t="s">
        <v>147</v>
      </c>
      <c r="AM301" s="18"/>
    </row>
    <row r="302" s="5" customFormat="1" ht="60" customHeight="1" spans="1:39">
      <c r="A302" s="18" t="s">
        <v>1502</v>
      </c>
      <c r="B302" s="17" t="s">
        <v>934</v>
      </c>
      <c r="C302" s="92">
        <v>10201110068</v>
      </c>
      <c r="D302" s="24" t="s">
        <v>1076</v>
      </c>
      <c r="E302" s="72" t="s">
        <v>1582</v>
      </c>
      <c r="F302" s="18" t="s">
        <v>153</v>
      </c>
      <c r="G302" s="72" t="s">
        <v>659</v>
      </c>
      <c r="H302" s="18">
        <v>2020</v>
      </c>
      <c r="I302" s="72" t="s">
        <v>617</v>
      </c>
      <c r="J302" s="18" t="s">
        <v>620</v>
      </c>
      <c r="K302" s="17" t="s">
        <v>720</v>
      </c>
      <c r="L302" s="72">
        <v>25</v>
      </c>
      <c r="M302" s="72">
        <v>25</v>
      </c>
      <c r="N302" s="72">
        <v>25</v>
      </c>
      <c r="O302" s="18"/>
      <c r="P302" s="18"/>
      <c r="Q302" s="18"/>
      <c r="R302" s="18"/>
      <c r="S302" s="18"/>
      <c r="T302" s="18"/>
      <c r="U302" s="18"/>
      <c r="V302" s="18"/>
      <c r="W302" s="18"/>
      <c r="X302" s="18"/>
      <c r="Y302" s="18"/>
      <c r="Z302" s="18"/>
      <c r="AA302" s="18" t="s">
        <v>135</v>
      </c>
      <c r="AB302" s="18" t="s">
        <v>116</v>
      </c>
      <c r="AC302" s="18" t="s">
        <v>116</v>
      </c>
      <c r="AD302" s="18" t="s">
        <v>116</v>
      </c>
      <c r="AE302" s="18" t="s">
        <v>116</v>
      </c>
      <c r="AF302" s="18" t="s">
        <v>136</v>
      </c>
      <c r="AG302" s="72">
        <v>58</v>
      </c>
      <c r="AH302" s="18">
        <v>143</v>
      </c>
      <c r="AI302" s="72">
        <v>58</v>
      </c>
      <c r="AJ302" s="18">
        <v>143</v>
      </c>
      <c r="AK302" s="110" t="s">
        <v>1583</v>
      </c>
      <c r="AL302" s="24" t="s">
        <v>147</v>
      </c>
      <c r="AM302" s="18"/>
    </row>
    <row r="303" s="5" customFormat="1" ht="60" customHeight="1" spans="1:39">
      <c r="A303" s="18" t="s">
        <v>1502</v>
      </c>
      <c r="B303" s="17" t="s">
        <v>934</v>
      </c>
      <c r="C303" s="92">
        <v>10201110069</v>
      </c>
      <c r="D303" s="24" t="s">
        <v>1076</v>
      </c>
      <c r="E303" s="72" t="s">
        <v>1584</v>
      </c>
      <c r="F303" s="18" t="s">
        <v>153</v>
      </c>
      <c r="G303" s="72" t="s">
        <v>394</v>
      </c>
      <c r="H303" s="18">
        <v>2020</v>
      </c>
      <c r="I303" s="72" t="s">
        <v>617</v>
      </c>
      <c r="J303" s="18" t="s">
        <v>620</v>
      </c>
      <c r="K303" s="17" t="s">
        <v>720</v>
      </c>
      <c r="L303" s="72">
        <v>50</v>
      </c>
      <c r="M303" s="72">
        <v>50</v>
      </c>
      <c r="N303" s="72">
        <v>50</v>
      </c>
      <c r="O303" s="18"/>
      <c r="P303" s="18"/>
      <c r="Q303" s="18"/>
      <c r="R303" s="18"/>
      <c r="S303" s="18"/>
      <c r="T303" s="18"/>
      <c r="U303" s="18"/>
      <c r="V303" s="18"/>
      <c r="W303" s="18"/>
      <c r="X303" s="18"/>
      <c r="Y303" s="18"/>
      <c r="Z303" s="18"/>
      <c r="AA303" s="18" t="s">
        <v>135</v>
      </c>
      <c r="AB303" s="18" t="s">
        <v>116</v>
      </c>
      <c r="AC303" s="18" t="s">
        <v>116</v>
      </c>
      <c r="AD303" s="18" t="s">
        <v>116</v>
      </c>
      <c r="AE303" s="18" t="s">
        <v>116</v>
      </c>
      <c r="AF303" s="18" t="s">
        <v>136</v>
      </c>
      <c r="AG303" s="72">
        <v>58</v>
      </c>
      <c r="AH303" s="18">
        <v>143</v>
      </c>
      <c r="AI303" s="72">
        <v>58</v>
      </c>
      <c r="AJ303" s="18">
        <v>143</v>
      </c>
      <c r="AK303" s="110" t="s">
        <v>1583</v>
      </c>
      <c r="AL303" s="24" t="s">
        <v>147</v>
      </c>
      <c r="AM303" s="18"/>
    </row>
    <row r="304" s="5" customFormat="1" ht="60" customHeight="1" spans="1:39">
      <c r="A304" s="18" t="s">
        <v>1502</v>
      </c>
      <c r="B304" s="17" t="s">
        <v>934</v>
      </c>
      <c r="C304" s="92">
        <v>10201110070</v>
      </c>
      <c r="D304" s="24" t="s">
        <v>1076</v>
      </c>
      <c r="E304" s="24" t="s">
        <v>1585</v>
      </c>
      <c r="F304" s="24" t="s">
        <v>151</v>
      </c>
      <c r="G304" s="24" t="s">
        <v>272</v>
      </c>
      <c r="H304" s="18">
        <v>2020</v>
      </c>
      <c r="I304" s="24" t="s">
        <v>617</v>
      </c>
      <c r="J304" s="18" t="s">
        <v>620</v>
      </c>
      <c r="K304" s="17" t="s">
        <v>720</v>
      </c>
      <c r="L304" s="25">
        <v>35</v>
      </c>
      <c r="M304" s="25">
        <v>35</v>
      </c>
      <c r="N304" s="25">
        <v>35</v>
      </c>
      <c r="O304" s="18"/>
      <c r="P304" s="18"/>
      <c r="Q304" s="18"/>
      <c r="R304" s="18"/>
      <c r="S304" s="18"/>
      <c r="T304" s="18"/>
      <c r="U304" s="18"/>
      <c r="V304" s="18"/>
      <c r="W304" s="18"/>
      <c r="X304" s="18"/>
      <c r="Y304" s="18"/>
      <c r="Z304" s="18"/>
      <c r="AA304" s="18" t="s">
        <v>135</v>
      </c>
      <c r="AB304" s="18" t="s">
        <v>116</v>
      </c>
      <c r="AC304" s="18" t="s">
        <v>116</v>
      </c>
      <c r="AD304" s="18" t="s">
        <v>116</v>
      </c>
      <c r="AE304" s="18" t="s">
        <v>116</v>
      </c>
      <c r="AF304" s="18" t="s">
        <v>136</v>
      </c>
      <c r="AG304" s="18">
        <v>25</v>
      </c>
      <c r="AH304" s="18">
        <v>62</v>
      </c>
      <c r="AI304" s="18">
        <v>25</v>
      </c>
      <c r="AJ304" s="18">
        <v>62</v>
      </c>
      <c r="AK304" s="18" t="s">
        <v>172</v>
      </c>
      <c r="AL304" s="18" t="s">
        <v>168</v>
      </c>
      <c r="AM304" s="18"/>
    </row>
    <row r="305" s="11" customFormat="1" ht="48" customHeight="1" spans="1:39">
      <c r="A305" s="18" t="s">
        <v>1502</v>
      </c>
      <c r="B305" s="23" t="s">
        <v>1160</v>
      </c>
      <c r="C305" s="24">
        <v>10201150001</v>
      </c>
      <c r="D305" s="23" t="s">
        <v>1160</v>
      </c>
      <c r="E305" s="24" t="s">
        <v>1586</v>
      </c>
      <c r="F305" s="27" t="s">
        <v>151</v>
      </c>
      <c r="G305" s="24" t="s">
        <v>642</v>
      </c>
      <c r="H305" s="24">
        <v>2020</v>
      </c>
      <c r="I305" s="27" t="s">
        <v>495</v>
      </c>
      <c r="J305" s="27" t="s">
        <v>532</v>
      </c>
      <c r="K305" s="108">
        <v>13992231299</v>
      </c>
      <c r="L305" s="25">
        <v>45</v>
      </c>
      <c r="M305" s="25">
        <v>45</v>
      </c>
      <c r="N305" s="24"/>
      <c r="O305" s="25">
        <v>45</v>
      </c>
      <c r="P305" s="24"/>
      <c r="Q305" s="24"/>
      <c r="R305" s="24"/>
      <c r="S305" s="24"/>
      <c r="T305" s="24"/>
      <c r="U305" s="24"/>
      <c r="V305" s="24"/>
      <c r="W305" s="24"/>
      <c r="X305" s="24"/>
      <c r="Y305" s="24"/>
      <c r="Z305" s="24"/>
      <c r="AA305" s="27" t="s">
        <v>135</v>
      </c>
      <c r="AB305" s="27" t="s">
        <v>116</v>
      </c>
      <c r="AC305" s="27" t="s">
        <v>116</v>
      </c>
      <c r="AD305" s="24" t="s">
        <v>136</v>
      </c>
      <c r="AE305" s="24" t="s">
        <v>136</v>
      </c>
      <c r="AF305" s="24" t="s">
        <v>136</v>
      </c>
      <c r="AG305" s="27">
        <v>80</v>
      </c>
      <c r="AH305" s="27">
        <v>198</v>
      </c>
      <c r="AI305" s="24">
        <v>39</v>
      </c>
      <c r="AJ305" s="24">
        <v>83</v>
      </c>
      <c r="AK305" s="24" t="s">
        <v>599</v>
      </c>
      <c r="AL305" s="24" t="s">
        <v>600</v>
      </c>
      <c r="AM305" s="24"/>
    </row>
    <row r="306" s="11" customFormat="1" ht="48" customHeight="1" spans="1:46">
      <c r="A306" s="18" t="s">
        <v>1502</v>
      </c>
      <c r="B306" s="23" t="s">
        <v>1160</v>
      </c>
      <c r="C306" s="24">
        <v>10201150002</v>
      </c>
      <c r="D306" s="23" t="s">
        <v>1160</v>
      </c>
      <c r="E306" s="24" t="s">
        <v>1587</v>
      </c>
      <c r="F306" s="27" t="s">
        <v>151</v>
      </c>
      <c r="G306" s="24" t="s">
        <v>482</v>
      </c>
      <c r="H306" s="24">
        <v>2020</v>
      </c>
      <c r="I306" s="24" t="s">
        <v>617</v>
      </c>
      <c r="J306" s="18" t="s">
        <v>620</v>
      </c>
      <c r="K306" s="17" t="s">
        <v>720</v>
      </c>
      <c r="L306" s="25">
        <v>60</v>
      </c>
      <c r="M306" s="25"/>
      <c r="N306" s="24"/>
      <c r="O306" s="25"/>
      <c r="P306" s="24"/>
      <c r="Q306" s="24"/>
      <c r="R306" s="24">
        <v>60</v>
      </c>
      <c r="S306" s="24"/>
      <c r="T306" s="24"/>
      <c r="U306" s="24"/>
      <c r="V306" s="24"/>
      <c r="W306" s="24"/>
      <c r="X306" s="24"/>
      <c r="Y306" s="24"/>
      <c r="Z306" s="24"/>
      <c r="AA306" s="24" t="s">
        <v>135</v>
      </c>
      <c r="AB306" s="24" t="s">
        <v>116</v>
      </c>
      <c r="AC306" s="24" t="s">
        <v>116</v>
      </c>
      <c r="AD306" s="24" t="s">
        <v>116</v>
      </c>
      <c r="AE306" s="24" t="s">
        <v>116</v>
      </c>
      <c r="AF306" s="24" t="s">
        <v>136</v>
      </c>
      <c r="AG306" s="24">
        <v>39</v>
      </c>
      <c r="AH306" s="24">
        <v>83</v>
      </c>
      <c r="AI306" s="18">
        <v>202</v>
      </c>
      <c r="AJ306" s="24">
        <v>503</v>
      </c>
      <c r="AK306" s="24" t="s">
        <v>401</v>
      </c>
      <c r="AL306" s="24" t="s">
        <v>147</v>
      </c>
      <c r="AM306" s="24"/>
      <c r="AN306" s="112"/>
      <c r="AO306" s="112"/>
      <c r="AP306" s="112"/>
      <c r="AQ306" s="112"/>
      <c r="AR306" s="112"/>
      <c r="AS306" s="112"/>
      <c r="AT306" s="112"/>
    </row>
    <row r="307" s="11" customFormat="1" ht="58" customHeight="1" spans="1:39">
      <c r="A307" s="18" t="s">
        <v>1502</v>
      </c>
      <c r="B307" s="23" t="s">
        <v>1160</v>
      </c>
      <c r="C307" s="24">
        <v>10201150003</v>
      </c>
      <c r="D307" s="23" t="s">
        <v>1160</v>
      </c>
      <c r="E307" s="24" t="s">
        <v>1588</v>
      </c>
      <c r="F307" s="24" t="s">
        <v>151</v>
      </c>
      <c r="G307" s="24" t="s">
        <v>482</v>
      </c>
      <c r="H307" s="24">
        <v>2020</v>
      </c>
      <c r="I307" s="24" t="s">
        <v>617</v>
      </c>
      <c r="J307" s="18" t="s">
        <v>620</v>
      </c>
      <c r="K307" s="17" t="s">
        <v>720</v>
      </c>
      <c r="L307" s="24">
        <v>200</v>
      </c>
      <c r="M307" s="24">
        <v>200</v>
      </c>
      <c r="N307" s="24"/>
      <c r="O307" s="24">
        <v>200</v>
      </c>
      <c r="P307" s="24"/>
      <c r="Q307" s="24"/>
      <c r="R307" s="24"/>
      <c r="S307" s="24"/>
      <c r="T307" s="24"/>
      <c r="U307" s="24"/>
      <c r="V307" s="24"/>
      <c r="W307" s="24"/>
      <c r="X307" s="24"/>
      <c r="Y307" s="24"/>
      <c r="Z307" s="24"/>
      <c r="AA307" s="24" t="s">
        <v>135</v>
      </c>
      <c r="AB307" s="24" t="s">
        <v>116</v>
      </c>
      <c r="AC307" s="24" t="s">
        <v>116</v>
      </c>
      <c r="AD307" s="24" t="s">
        <v>136</v>
      </c>
      <c r="AE307" s="24" t="s">
        <v>136</v>
      </c>
      <c r="AF307" s="24" t="s">
        <v>136</v>
      </c>
      <c r="AG307" s="24">
        <v>39</v>
      </c>
      <c r="AH307" s="24">
        <v>83</v>
      </c>
      <c r="AI307" s="24">
        <v>166</v>
      </c>
      <c r="AJ307" s="24">
        <v>423</v>
      </c>
      <c r="AK307" s="24" t="s">
        <v>172</v>
      </c>
      <c r="AL307" s="24" t="s">
        <v>168</v>
      </c>
      <c r="AM307" s="24"/>
    </row>
    <row r="308" s="11" customFormat="1" ht="50" customHeight="1" spans="1:39">
      <c r="A308" s="18" t="s">
        <v>1502</v>
      </c>
      <c r="B308" s="23" t="s">
        <v>1160</v>
      </c>
      <c r="C308" s="24">
        <v>10201150004</v>
      </c>
      <c r="D308" s="23" t="s">
        <v>1160</v>
      </c>
      <c r="E308" s="24" t="s">
        <v>1589</v>
      </c>
      <c r="F308" s="24" t="s">
        <v>157</v>
      </c>
      <c r="G308" s="24" t="s">
        <v>1590</v>
      </c>
      <c r="H308" s="24">
        <v>2020</v>
      </c>
      <c r="I308" s="24" t="s">
        <v>617</v>
      </c>
      <c r="J308" s="18" t="s">
        <v>620</v>
      </c>
      <c r="K308" s="17" t="s">
        <v>720</v>
      </c>
      <c r="L308" s="24">
        <v>80</v>
      </c>
      <c r="M308" s="24">
        <v>80</v>
      </c>
      <c r="N308" s="24"/>
      <c r="O308" s="24">
        <v>80</v>
      </c>
      <c r="P308" s="24"/>
      <c r="Q308" s="24"/>
      <c r="R308" s="24"/>
      <c r="S308" s="24"/>
      <c r="T308" s="24"/>
      <c r="U308" s="24"/>
      <c r="V308" s="24"/>
      <c r="W308" s="24"/>
      <c r="X308" s="24"/>
      <c r="Y308" s="24"/>
      <c r="Z308" s="24"/>
      <c r="AA308" s="24" t="s">
        <v>135</v>
      </c>
      <c r="AB308" s="24" t="s">
        <v>116</v>
      </c>
      <c r="AC308" s="24" t="s">
        <v>116</v>
      </c>
      <c r="AD308" s="24" t="s">
        <v>136</v>
      </c>
      <c r="AE308" s="24" t="s">
        <v>136</v>
      </c>
      <c r="AF308" s="24" t="s">
        <v>136</v>
      </c>
      <c r="AG308" s="24">
        <v>166</v>
      </c>
      <c r="AH308" s="24">
        <v>423</v>
      </c>
      <c r="AI308" s="24">
        <v>69</v>
      </c>
      <c r="AJ308" s="24">
        <v>150</v>
      </c>
      <c r="AK308" s="24" t="s">
        <v>877</v>
      </c>
      <c r="AL308" s="24" t="s">
        <v>877</v>
      </c>
      <c r="AM308" s="24"/>
    </row>
    <row r="309" s="11" customFormat="1" ht="46" customHeight="1" spans="1:39">
      <c r="A309" s="18" t="s">
        <v>1502</v>
      </c>
      <c r="B309" s="23" t="s">
        <v>1160</v>
      </c>
      <c r="C309" s="24">
        <v>10201150005</v>
      </c>
      <c r="D309" s="23" t="s">
        <v>1160</v>
      </c>
      <c r="E309" s="24" t="s">
        <v>1591</v>
      </c>
      <c r="F309" s="24" t="s">
        <v>157</v>
      </c>
      <c r="G309" s="24" t="s">
        <v>332</v>
      </c>
      <c r="H309" s="24">
        <v>2020</v>
      </c>
      <c r="I309" s="24" t="s">
        <v>617</v>
      </c>
      <c r="J309" s="18" t="s">
        <v>620</v>
      </c>
      <c r="K309" s="17" t="s">
        <v>720</v>
      </c>
      <c r="L309" s="24">
        <v>80</v>
      </c>
      <c r="M309" s="24">
        <v>80</v>
      </c>
      <c r="N309" s="24"/>
      <c r="O309" s="24">
        <v>80</v>
      </c>
      <c r="P309" s="24"/>
      <c r="Q309" s="24"/>
      <c r="R309" s="24"/>
      <c r="S309" s="24"/>
      <c r="T309" s="24"/>
      <c r="U309" s="24"/>
      <c r="V309" s="24"/>
      <c r="W309" s="24"/>
      <c r="X309" s="24"/>
      <c r="Y309" s="24"/>
      <c r="Z309" s="24"/>
      <c r="AA309" s="24" t="s">
        <v>135</v>
      </c>
      <c r="AB309" s="24" t="s">
        <v>116</v>
      </c>
      <c r="AC309" s="24" t="s">
        <v>116</v>
      </c>
      <c r="AD309" s="24" t="s">
        <v>136</v>
      </c>
      <c r="AE309" s="24" t="s">
        <v>136</v>
      </c>
      <c r="AF309" s="24" t="s">
        <v>136</v>
      </c>
      <c r="AG309" s="24">
        <v>69</v>
      </c>
      <c r="AH309" s="24">
        <v>150</v>
      </c>
      <c r="AI309" s="24">
        <v>69</v>
      </c>
      <c r="AJ309" s="24">
        <v>150</v>
      </c>
      <c r="AK309" s="24" t="s">
        <v>877</v>
      </c>
      <c r="AL309" s="24" t="s">
        <v>877</v>
      </c>
      <c r="AM309" s="24"/>
    </row>
    <row r="310" s="11" customFormat="1" ht="53" customHeight="1" spans="1:39">
      <c r="A310" s="18" t="s">
        <v>1502</v>
      </c>
      <c r="B310" s="23" t="s">
        <v>1160</v>
      </c>
      <c r="C310" s="24">
        <v>10201150006</v>
      </c>
      <c r="D310" s="23" t="s">
        <v>1160</v>
      </c>
      <c r="E310" s="24" t="s">
        <v>1592</v>
      </c>
      <c r="F310" s="24" t="s">
        <v>157</v>
      </c>
      <c r="G310" s="24" t="s">
        <v>332</v>
      </c>
      <c r="H310" s="24">
        <v>2020</v>
      </c>
      <c r="I310" s="24" t="s">
        <v>617</v>
      </c>
      <c r="J310" s="18" t="s">
        <v>620</v>
      </c>
      <c r="K310" s="17" t="s">
        <v>720</v>
      </c>
      <c r="L310" s="24">
        <v>12</v>
      </c>
      <c r="M310" s="24">
        <v>12</v>
      </c>
      <c r="N310" s="24"/>
      <c r="O310" s="24">
        <v>12</v>
      </c>
      <c r="P310" s="24"/>
      <c r="Q310" s="24"/>
      <c r="R310" s="24"/>
      <c r="S310" s="24"/>
      <c r="T310" s="24"/>
      <c r="U310" s="24"/>
      <c r="V310" s="24"/>
      <c r="W310" s="24"/>
      <c r="X310" s="24"/>
      <c r="Y310" s="24"/>
      <c r="Z310" s="24"/>
      <c r="AA310" s="24" t="s">
        <v>135</v>
      </c>
      <c r="AB310" s="24" t="s">
        <v>116</v>
      </c>
      <c r="AC310" s="24" t="s">
        <v>116</v>
      </c>
      <c r="AD310" s="24" t="s">
        <v>136</v>
      </c>
      <c r="AE310" s="24" t="s">
        <v>136</v>
      </c>
      <c r="AF310" s="24" t="s">
        <v>136</v>
      </c>
      <c r="AG310" s="24">
        <v>69</v>
      </c>
      <c r="AH310" s="24">
        <v>150</v>
      </c>
      <c r="AI310" s="24">
        <v>58</v>
      </c>
      <c r="AJ310" s="24">
        <v>143</v>
      </c>
      <c r="AK310" s="24" t="s">
        <v>877</v>
      </c>
      <c r="AL310" s="24" t="s">
        <v>877</v>
      </c>
      <c r="AM310" s="24"/>
    </row>
    <row r="311" s="11" customFormat="1" ht="72" customHeight="1" spans="1:39">
      <c r="A311" s="18" t="s">
        <v>1502</v>
      </c>
      <c r="B311" s="23" t="s">
        <v>1160</v>
      </c>
      <c r="C311" s="24">
        <v>10201150007</v>
      </c>
      <c r="D311" s="24" t="s">
        <v>1593</v>
      </c>
      <c r="E311" s="24" t="s">
        <v>1594</v>
      </c>
      <c r="F311" s="24" t="s">
        <v>151</v>
      </c>
      <c r="G311" s="24" t="s">
        <v>633</v>
      </c>
      <c r="H311" s="24">
        <v>2020</v>
      </c>
      <c r="I311" s="24" t="s">
        <v>144</v>
      </c>
      <c r="J311" s="24" t="s">
        <v>1236</v>
      </c>
      <c r="K311" s="27">
        <v>13991073766</v>
      </c>
      <c r="L311" s="25">
        <v>26</v>
      </c>
      <c r="M311" s="25">
        <v>26</v>
      </c>
      <c r="N311" s="24"/>
      <c r="O311" s="24"/>
      <c r="P311" s="25">
        <v>26</v>
      </c>
      <c r="Q311" s="24"/>
      <c r="R311" s="24"/>
      <c r="S311" s="24"/>
      <c r="T311" s="24"/>
      <c r="U311" s="24"/>
      <c r="V311" s="24"/>
      <c r="W311" s="24"/>
      <c r="X311" s="24"/>
      <c r="Y311" s="24"/>
      <c r="Z311" s="24"/>
      <c r="AA311" s="24" t="s">
        <v>135</v>
      </c>
      <c r="AB311" s="24" t="s">
        <v>116</v>
      </c>
      <c r="AC311" s="24" t="s">
        <v>116</v>
      </c>
      <c r="AD311" s="24" t="s">
        <v>116</v>
      </c>
      <c r="AE311" s="24" t="s">
        <v>116</v>
      </c>
      <c r="AF311" s="24" t="s">
        <v>136</v>
      </c>
      <c r="AG311" s="25">
        <v>80</v>
      </c>
      <c r="AH311" s="24">
        <v>154</v>
      </c>
      <c r="AI311" s="24">
        <v>30</v>
      </c>
      <c r="AJ311" s="24">
        <v>62</v>
      </c>
      <c r="AK311" s="24" t="s">
        <v>172</v>
      </c>
      <c r="AL311" s="24" t="s">
        <v>173</v>
      </c>
      <c r="AM311" s="24"/>
    </row>
    <row r="312" s="11" customFormat="1" ht="72" customHeight="1" spans="1:39">
      <c r="A312" s="18" t="s">
        <v>1502</v>
      </c>
      <c r="B312" s="23" t="s">
        <v>1160</v>
      </c>
      <c r="C312" s="24">
        <v>10201150008</v>
      </c>
      <c r="D312" s="24" t="s">
        <v>1593</v>
      </c>
      <c r="E312" s="24" t="s">
        <v>1595</v>
      </c>
      <c r="F312" s="33" t="s">
        <v>149</v>
      </c>
      <c r="G312" s="24" t="s">
        <v>226</v>
      </c>
      <c r="H312" s="24">
        <v>2020</v>
      </c>
      <c r="I312" s="24" t="s">
        <v>144</v>
      </c>
      <c r="J312" s="24" t="s">
        <v>160</v>
      </c>
      <c r="K312" s="24">
        <v>13772379219</v>
      </c>
      <c r="L312" s="24">
        <v>40</v>
      </c>
      <c r="M312" s="24">
        <v>40</v>
      </c>
      <c r="N312" s="24"/>
      <c r="O312" s="24"/>
      <c r="P312" s="24">
        <v>40</v>
      </c>
      <c r="Q312" s="24"/>
      <c r="R312" s="24"/>
      <c r="S312" s="24"/>
      <c r="T312" s="24"/>
      <c r="U312" s="24"/>
      <c r="V312" s="24"/>
      <c r="W312" s="24"/>
      <c r="X312" s="24"/>
      <c r="Y312" s="24"/>
      <c r="Z312" s="24"/>
      <c r="AA312" s="24" t="s">
        <v>135</v>
      </c>
      <c r="AB312" s="24" t="s">
        <v>116</v>
      </c>
      <c r="AC312" s="24" t="s">
        <v>116</v>
      </c>
      <c r="AD312" s="24" t="s">
        <v>116</v>
      </c>
      <c r="AE312" s="24" t="s">
        <v>116</v>
      </c>
      <c r="AF312" s="24" t="s">
        <v>136</v>
      </c>
      <c r="AG312" s="24">
        <v>64</v>
      </c>
      <c r="AH312" s="24">
        <v>146</v>
      </c>
      <c r="AI312" s="24">
        <v>100</v>
      </c>
      <c r="AJ312" s="24">
        <v>213</v>
      </c>
      <c r="AK312" s="24" t="s">
        <v>172</v>
      </c>
      <c r="AL312" s="24" t="s">
        <v>173</v>
      </c>
      <c r="AM312" s="24"/>
    </row>
    <row r="313" s="11" customFormat="1" ht="72" customHeight="1" spans="1:39">
      <c r="A313" s="18" t="s">
        <v>1502</v>
      </c>
      <c r="B313" s="23" t="s">
        <v>1160</v>
      </c>
      <c r="C313" s="24">
        <v>10201150009</v>
      </c>
      <c r="D313" s="24" t="s">
        <v>1593</v>
      </c>
      <c r="E313" s="24" t="s">
        <v>1596</v>
      </c>
      <c r="F313" s="33" t="s">
        <v>149</v>
      </c>
      <c r="G313" s="24" t="s">
        <v>228</v>
      </c>
      <c r="H313" s="24">
        <v>2020</v>
      </c>
      <c r="I313" s="24" t="s">
        <v>144</v>
      </c>
      <c r="J313" s="24" t="s">
        <v>160</v>
      </c>
      <c r="K313" s="24">
        <v>13772379219</v>
      </c>
      <c r="L313" s="24">
        <v>70</v>
      </c>
      <c r="M313" s="24">
        <v>70</v>
      </c>
      <c r="N313" s="24"/>
      <c r="O313" s="24"/>
      <c r="P313" s="24">
        <v>70</v>
      </c>
      <c r="Q313" s="24"/>
      <c r="R313" s="24"/>
      <c r="S313" s="24"/>
      <c r="T313" s="24"/>
      <c r="U313" s="24"/>
      <c r="V313" s="24"/>
      <c r="W313" s="24"/>
      <c r="X313" s="24"/>
      <c r="Y313" s="24"/>
      <c r="Z313" s="24"/>
      <c r="AA313" s="24" t="s">
        <v>135</v>
      </c>
      <c r="AB313" s="24" t="s">
        <v>116</v>
      </c>
      <c r="AC313" s="24" t="s">
        <v>116</v>
      </c>
      <c r="AD313" s="24" t="s">
        <v>116</v>
      </c>
      <c r="AE313" s="24" t="s">
        <v>116</v>
      </c>
      <c r="AF313" s="24" t="s">
        <v>136</v>
      </c>
      <c r="AG313" s="24">
        <v>79</v>
      </c>
      <c r="AH313" s="24">
        <v>157</v>
      </c>
      <c r="AI313" s="113">
        <v>78</v>
      </c>
      <c r="AJ313" s="113">
        <v>161</v>
      </c>
      <c r="AK313" s="24" t="s">
        <v>172</v>
      </c>
      <c r="AL313" s="24" t="s">
        <v>173</v>
      </c>
      <c r="AM313" s="24"/>
    </row>
    <row r="314" s="11" customFormat="1" ht="72" customHeight="1" spans="1:39">
      <c r="A314" s="18" t="s">
        <v>1502</v>
      </c>
      <c r="B314" s="23" t="s">
        <v>1160</v>
      </c>
      <c r="C314" s="24">
        <v>10201150010</v>
      </c>
      <c r="D314" s="24" t="s">
        <v>1593</v>
      </c>
      <c r="E314" s="35" t="s">
        <v>1597</v>
      </c>
      <c r="F314" s="33" t="s">
        <v>149</v>
      </c>
      <c r="G314" s="24" t="s">
        <v>287</v>
      </c>
      <c r="H314" s="24">
        <v>2020</v>
      </c>
      <c r="I314" s="109" t="s">
        <v>144</v>
      </c>
      <c r="J314" s="24" t="s">
        <v>160</v>
      </c>
      <c r="K314" s="24">
        <v>13772379219</v>
      </c>
      <c r="L314" s="24">
        <v>11.2</v>
      </c>
      <c r="M314" s="24">
        <v>11.2</v>
      </c>
      <c r="N314" s="24"/>
      <c r="O314" s="24"/>
      <c r="P314" s="24">
        <v>11.2</v>
      </c>
      <c r="Q314" s="24"/>
      <c r="R314" s="24"/>
      <c r="S314" s="24"/>
      <c r="T314" s="24"/>
      <c r="U314" s="24"/>
      <c r="V314" s="24"/>
      <c r="W314" s="24"/>
      <c r="X314" s="24"/>
      <c r="Y314" s="24"/>
      <c r="Z314" s="24"/>
      <c r="AA314" s="24" t="s">
        <v>135</v>
      </c>
      <c r="AB314" s="24" t="s">
        <v>116</v>
      </c>
      <c r="AC314" s="24" t="s">
        <v>116</v>
      </c>
      <c r="AD314" s="24" t="s">
        <v>116</v>
      </c>
      <c r="AE314" s="24" t="s">
        <v>116</v>
      </c>
      <c r="AF314" s="24" t="s">
        <v>136</v>
      </c>
      <c r="AG314" s="24">
        <v>73</v>
      </c>
      <c r="AH314" s="24">
        <v>176</v>
      </c>
      <c r="AI314" s="25">
        <v>98</v>
      </c>
      <c r="AJ314" s="24">
        <v>220</v>
      </c>
      <c r="AK314" s="24" t="s">
        <v>172</v>
      </c>
      <c r="AL314" s="24" t="s">
        <v>173</v>
      </c>
      <c r="AM314" s="24"/>
    </row>
    <row r="315" s="11" customFormat="1" ht="72" customHeight="1" spans="1:39">
      <c r="A315" s="18" t="s">
        <v>1502</v>
      </c>
      <c r="B315" s="23" t="s">
        <v>1160</v>
      </c>
      <c r="C315" s="24">
        <v>10201150011</v>
      </c>
      <c r="D315" s="24" t="s">
        <v>1593</v>
      </c>
      <c r="E315" s="24" t="s">
        <v>1598</v>
      </c>
      <c r="F315" s="33" t="s">
        <v>155</v>
      </c>
      <c r="G315" s="24" t="s">
        <v>235</v>
      </c>
      <c r="H315" s="24">
        <v>2020</v>
      </c>
      <c r="I315" s="24" t="s">
        <v>144</v>
      </c>
      <c r="J315" s="48" t="s">
        <v>236</v>
      </c>
      <c r="K315" s="48">
        <v>13572680369</v>
      </c>
      <c r="L315" s="24">
        <v>15</v>
      </c>
      <c r="M315" s="24">
        <v>15</v>
      </c>
      <c r="N315" s="24"/>
      <c r="O315" s="24"/>
      <c r="P315" s="24">
        <v>15</v>
      </c>
      <c r="Q315" s="24"/>
      <c r="R315" s="24"/>
      <c r="S315" s="24"/>
      <c r="T315" s="24"/>
      <c r="U315" s="24"/>
      <c r="V315" s="24"/>
      <c r="W315" s="24"/>
      <c r="X315" s="24"/>
      <c r="Y315" s="24"/>
      <c r="Z315" s="24"/>
      <c r="AA315" s="24" t="s">
        <v>135</v>
      </c>
      <c r="AB315" s="24" t="s">
        <v>116</v>
      </c>
      <c r="AC315" s="24" t="s">
        <v>116</v>
      </c>
      <c r="AD315" s="24" t="s">
        <v>116</v>
      </c>
      <c r="AE315" s="24" t="s">
        <v>116</v>
      </c>
      <c r="AF315" s="24" t="s">
        <v>136</v>
      </c>
      <c r="AG315" s="24">
        <v>88</v>
      </c>
      <c r="AH315" s="24">
        <v>177</v>
      </c>
      <c r="AI315" s="25">
        <v>71</v>
      </c>
      <c r="AJ315" s="24">
        <v>203</v>
      </c>
      <c r="AK315" s="24" t="s">
        <v>172</v>
      </c>
      <c r="AL315" s="24" t="s">
        <v>173</v>
      </c>
      <c r="AM315" s="24"/>
    </row>
    <row r="316" s="11" customFormat="1" ht="72" customHeight="1" spans="1:39">
      <c r="A316" s="18" t="s">
        <v>1502</v>
      </c>
      <c r="B316" s="23" t="s">
        <v>1160</v>
      </c>
      <c r="C316" s="24">
        <v>10201150012</v>
      </c>
      <c r="D316" s="24" t="s">
        <v>1593</v>
      </c>
      <c r="E316" s="24" t="s">
        <v>1598</v>
      </c>
      <c r="F316" s="33" t="s">
        <v>155</v>
      </c>
      <c r="G316" s="24" t="s">
        <v>899</v>
      </c>
      <c r="H316" s="24">
        <v>2020</v>
      </c>
      <c r="I316" s="24" t="s">
        <v>144</v>
      </c>
      <c r="J316" s="48" t="s">
        <v>1275</v>
      </c>
      <c r="K316" s="25">
        <v>15353879539</v>
      </c>
      <c r="L316" s="24">
        <v>20</v>
      </c>
      <c r="M316" s="24">
        <v>20</v>
      </c>
      <c r="N316" s="24"/>
      <c r="O316" s="24"/>
      <c r="P316" s="24">
        <v>20</v>
      </c>
      <c r="Q316" s="24"/>
      <c r="R316" s="24"/>
      <c r="S316" s="24"/>
      <c r="T316" s="24"/>
      <c r="U316" s="24"/>
      <c r="V316" s="24"/>
      <c r="W316" s="24"/>
      <c r="X316" s="24"/>
      <c r="Y316" s="24"/>
      <c r="Z316" s="24"/>
      <c r="AA316" s="24" t="s">
        <v>135</v>
      </c>
      <c r="AB316" s="24" t="s">
        <v>116</v>
      </c>
      <c r="AC316" s="24" t="s">
        <v>116</v>
      </c>
      <c r="AD316" s="24" t="s">
        <v>116</v>
      </c>
      <c r="AE316" s="24" t="s">
        <v>116</v>
      </c>
      <c r="AF316" s="24" t="s">
        <v>136</v>
      </c>
      <c r="AG316" s="24">
        <v>63</v>
      </c>
      <c r="AH316" s="24">
        <v>142</v>
      </c>
      <c r="AI316" s="25">
        <v>71</v>
      </c>
      <c r="AJ316" s="24">
        <v>203</v>
      </c>
      <c r="AK316" s="24" t="s">
        <v>172</v>
      </c>
      <c r="AL316" s="24" t="s">
        <v>173</v>
      </c>
      <c r="AM316" s="24"/>
    </row>
    <row r="317" s="11" customFormat="1" ht="72" customHeight="1" spans="1:39">
      <c r="A317" s="18" t="s">
        <v>1502</v>
      </c>
      <c r="B317" s="23" t="s">
        <v>1160</v>
      </c>
      <c r="C317" s="24">
        <v>10201150013</v>
      </c>
      <c r="D317" s="24" t="s">
        <v>1593</v>
      </c>
      <c r="E317" s="24" t="s">
        <v>1599</v>
      </c>
      <c r="F317" s="33" t="s">
        <v>155</v>
      </c>
      <c r="G317" s="24" t="s">
        <v>317</v>
      </c>
      <c r="H317" s="24">
        <v>2020</v>
      </c>
      <c r="I317" s="24" t="s">
        <v>144</v>
      </c>
      <c r="J317" s="48" t="s">
        <v>318</v>
      </c>
      <c r="K317" s="47">
        <v>13209128877</v>
      </c>
      <c r="L317" s="24">
        <v>45</v>
      </c>
      <c r="M317" s="24">
        <v>45</v>
      </c>
      <c r="N317" s="24"/>
      <c r="O317" s="24"/>
      <c r="P317" s="24">
        <v>45</v>
      </c>
      <c r="Q317" s="24"/>
      <c r="R317" s="24"/>
      <c r="S317" s="24"/>
      <c r="T317" s="24"/>
      <c r="U317" s="24"/>
      <c r="V317" s="24"/>
      <c r="W317" s="24"/>
      <c r="X317" s="24"/>
      <c r="Y317" s="24"/>
      <c r="Z317" s="24"/>
      <c r="AA317" s="24" t="s">
        <v>135</v>
      </c>
      <c r="AB317" s="24" t="s">
        <v>116</v>
      </c>
      <c r="AC317" s="24" t="s">
        <v>116</v>
      </c>
      <c r="AD317" s="24" t="s">
        <v>116</v>
      </c>
      <c r="AE317" s="24" t="s">
        <v>116</v>
      </c>
      <c r="AF317" s="24" t="s">
        <v>136</v>
      </c>
      <c r="AG317" s="24">
        <v>79</v>
      </c>
      <c r="AH317" s="24">
        <v>192</v>
      </c>
      <c r="AI317" s="24">
        <v>69</v>
      </c>
      <c r="AJ317" s="24">
        <v>150</v>
      </c>
      <c r="AK317" s="24" t="s">
        <v>172</v>
      </c>
      <c r="AL317" s="24" t="s">
        <v>173</v>
      </c>
      <c r="AM317" s="24"/>
    </row>
    <row r="318" s="11" customFormat="1" ht="72" customHeight="1" spans="1:39">
      <c r="A318" s="18" t="s">
        <v>1502</v>
      </c>
      <c r="B318" s="23" t="s">
        <v>1160</v>
      </c>
      <c r="C318" s="24">
        <v>10201150014</v>
      </c>
      <c r="D318" s="24" t="s">
        <v>1593</v>
      </c>
      <c r="E318" s="24" t="s">
        <v>1600</v>
      </c>
      <c r="F318" s="33" t="s">
        <v>155</v>
      </c>
      <c r="G318" s="24" t="s">
        <v>178</v>
      </c>
      <c r="H318" s="24">
        <v>2020</v>
      </c>
      <c r="I318" s="24" t="s">
        <v>144</v>
      </c>
      <c r="J318" s="48" t="s">
        <v>306</v>
      </c>
      <c r="K318" s="47">
        <v>13772309672</v>
      </c>
      <c r="L318" s="24">
        <v>7</v>
      </c>
      <c r="M318" s="24">
        <v>7</v>
      </c>
      <c r="N318" s="24"/>
      <c r="O318" s="24"/>
      <c r="P318" s="24">
        <v>7</v>
      </c>
      <c r="Q318" s="24"/>
      <c r="R318" s="24"/>
      <c r="S318" s="24"/>
      <c r="T318" s="24"/>
      <c r="U318" s="24"/>
      <c r="V318" s="24"/>
      <c r="W318" s="24"/>
      <c r="X318" s="24"/>
      <c r="Y318" s="24"/>
      <c r="Z318" s="24"/>
      <c r="AA318" s="24" t="s">
        <v>135</v>
      </c>
      <c r="AB318" s="24" t="s">
        <v>116</v>
      </c>
      <c r="AC318" s="24" t="s">
        <v>116</v>
      </c>
      <c r="AD318" s="24" t="s">
        <v>116</v>
      </c>
      <c r="AE318" s="24" t="s">
        <v>116</v>
      </c>
      <c r="AF318" s="24" t="s">
        <v>136</v>
      </c>
      <c r="AG318" s="24">
        <v>31</v>
      </c>
      <c r="AH318" s="24">
        <v>74</v>
      </c>
      <c r="AI318" s="24">
        <v>31</v>
      </c>
      <c r="AJ318" s="24">
        <v>74</v>
      </c>
      <c r="AK318" s="24" t="s">
        <v>172</v>
      </c>
      <c r="AL318" s="24" t="s">
        <v>173</v>
      </c>
      <c r="AM318" s="24"/>
    </row>
    <row r="319" s="11" customFormat="1" ht="72" customHeight="1" spans="1:39">
      <c r="A319" s="18" t="s">
        <v>1502</v>
      </c>
      <c r="B319" s="23" t="s">
        <v>1160</v>
      </c>
      <c r="C319" s="24">
        <v>10201150015</v>
      </c>
      <c r="D319" s="24" t="s">
        <v>1593</v>
      </c>
      <c r="E319" s="24" t="s">
        <v>1601</v>
      </c>
      <c r="F319" s="33" t="s">
        <v>155</v>
      </c>
      <c r="G319" s="24" t="s">
        <v>303</v>
      </c>
      <c r="H319" s="24">
        <v>2020</v>
      </c>
      <c r="I319" s="24" t="s">
        <v>144</v>
      </c>
      <c r="J319" s="48" t="s">
        <v>304</v>
      </c>
      <c r="K319" s="48">
        <v>18710525252</v>
      </c>
      <c r="L319" s="24">
        <v>30</v>
      </c>
      <c r="M319" s="24">
        <v>30</v>
      </c>
      <c r="N319" s="24"/>
      <c r="O319" s="24"/>
      <c r="P319" s="24">
        <v>30</v>
      </c>
      <c r="Q319" s="24"/>
      <c r="R319" s="24"/>
      <c r="S319" s="24"/>
      <c r="T319" s="24"/>
      <c r="U319" s="24"/>
      <c r="V319" s="24"/>
      <c r="W319" s="24"/>
      <c r="X319" s="24"/>
      <c r="Y319" s="24"/>
      <c r="Z319" s="24"/>
      <c r="AA319" s="24" t="s">
        <v>135</v>
      </c>
      <c r="AB319" s="24" t="s">
        <v>116</v>
      </c>
      <c r="AC319" s="24" t="s">
        <v>116</v>
      </c>
      <c r="AD319" s="24" t="s">
        <v>116</v>
      </c>
      <c r="AE319" s="24" t="s">
        <v>116</v>
      </c>
      <c r="AF319" s="24" t="s">
        <v>136</v>
      </c>
      <c r="AG319" s="24">
        <v>78</v>
      </c>
      <c r="AH319" s="24">
        <v>161</v>
      </c>
      <c r="AI319" s="24">
        <v>78</v>
      </c>
      <c r="AJ319" s="24">
        <v>161</v>
      </c>
      <c r="AK319" s="24" t="s">
        <v>172</v>
      </c>
      <c r="AL319" s="24" t="s">
        <v>173</v>
      </c>
      <c r="AM319" s="24"/>
    </row>
    <row r="320" s="11" customFormat="1" ht="72" customHeight="1" spans="1:39">
      <c r="A320" s="18" t="s">
        <v>1502</v>
      </c>
      <c r="B320" s="23" t="s">
        <v>1160</v>
      </c>
      <c r="C320" s="24">
        <v>10201150016</v>
      </c>
      <c r="D320" s="24" t="s">
        <v>1593</v>
      </c>
      <c r="E320" s="24" t="s">
        <v>1602</v>
      </c>
      <c r="F320" s="24" t="s">
        <v>155</v>
      </c>
      <c r="G320" s="24" t="s">
        <v>308</v>
      </c>
      <c r="H320" s="24">
        <v>2020</v>
      </c>
      <c r="I320" s="24" t="s">
        <v>144</v>
      </c>
      <c r="J320" s="48" t="s">
        <v>309</v>
      </c>
      <c r="K320" s="48">
        <v>15929143733</v>
      </c>
      <c r="L320" s="24">
        <v>45</v>
      </c>
      <c r="M320" s="24">
        <v>45</v>
      </c>
      <c r="N320" s="24"/>
      <c r="O320" s="24"/>
      <c r="P320" s="24">
        <v>45</v>
      </c>
      <c r="Q320" s="24"/>
      <c r="R320" s="24"/>
      <c r="S320" s="24"/>
      <c r="T320" s="24"/>
      <c r="U320" s="24"/>
      <c r="V320" s="24"/>
      <c r="W320" s="24"/>
      <c r="X320" s="24"/>
      <c r="Y320" s="24"/>
      <c r="Z320" s="24"/>
      <c r="AA320" s="24" t="s">
        <v>135</v>
      </c>
      <c r="AB320" s="24" t="s">
        <v>116</v>
      </c>
      <c r="AC320" s="24" t="s">
        <v>116</v>
      </c>
      <c r="AD320" s="24" t="s">
        <v>116</v>
      </c>
      <c r="AE320" s="24" t="s">
        <v>136</v>
      </c>
      <c r="AF320" s="24" t="s">
        <v>136</v>
      </c>
      <c r="AG320" s="24">
        <v>45</v>
      </c>
      <c r="AH320" s="24">
        <v>99</v>
      </c>
      <c r="AI320" s="24">
        <v>45</v>
      </c>
      <c r="AJ320" s="24">
        <v>99</v>
      </c>
      <c r="AK320" s="24" t="s">
        <v>172</v>
      </c>
      <c r="AL320" s="24" t="s">
        <v>173</v>
      </c>
      <c r="AM320" s="24"/>
    </row>
    <row r="321" s="11" customFormat="1" ht="72" customHeight="1" spans="1:39">
      <c r="A321" s="18" t="s">
        <v>1502</v>
      </c>
      <c r="B321" s="23" t="s">
        <v>1160</v>
      </c>
      <c r="C321" s="24">
        <v>10201150017</v>
      </c>
      <c r="D321" s="24" t="s">
        <v>1593</v>
      </c>
      <c r="E321" s="24" t="s">
        <v>1603</v>
      </c>
      <c r="F321" s="24" t="s">
        <v>157</v>
      </c>
      <c r="G321" s="24" t="s">
        <v>328</v>
      </c>
      <c r="H321" s="24">
        <v>2020</v>
      </c>
      <c r="I321" s="24" t="s">
        <v>144</v>
      </c>
      <c r="J321" s="24" t="s">
        <v>329</v>
      </c>
      <c r="K321" s="24">
        <v>13379128884</v>
      </c>
      <c r="L321" s="24">
        <v>52</v>
      </c>
      <c r="M321" s="24">
        <v>52</v>
      </c>
      <c r="N321" s="24"/>
      <c r="O321" s="24"/>
      <c r="P321" s="24">
        <v>52</v>
      </c>
      <c r="Q321" s="24"/>
      <c r="R321" s="24"/>
      <c r="S321" s="24"/>
      <c r="T321" s="24"/>
      <c r="U321" s="24"/>
      <c r="V321" s="24"/>
      <c r="W321" s="24"/>
      <c r="X321" s="24"/>
      <c r="Y321" s="24"/>
      <c r="Z321" s="24"/>
      <c r="AA321" s="24" t="s">
        <v>135</v>
      </c>
      <c r="AB321" s="24" t="s">
        <v>116</v>
      </c>
      <c r="AC321" s="24" t="s">
        <v>116</v>
      </c>
      <c r="AD321" s="24" t="s">
        <v>116</v>
      </c>
      <c r="AE321" s="24" t="s">
        <v>116</v>
      </c>
      <c r="AF321" s="24" t="s">
        <v>136</v>
      </c>
      <c r="AG321" s="24">
        <v>40</v>
      </c>
      <c r="AH321" s="24">
        <v>95</v>
      </c>
      <c r="AI321" s="24">
        <v>40</v>
      </c>
      <c r="AJ321" s="24">
        <v>95</v>
      </c>
      <c r="AK321" s="24" t="s">
        <v>172</v>
      </c>
      <c r="AL321" s="24" t="s">
        <v>173</v>
      </c>
      <c r="AM321" s="24"/>
    </row>
    <row r="322" s="11" customFormat="1" ht="72" customHeight="1" spans="1:39">
      <c r="A322" s="18" t="s">
        <v>1502</v>
      </c>
      <c r="B322" s="23" t="s">
        <v>1160</v>
      </c>
      <c r="C322" s="24">
        <v>10201150018</v>
      </c>
      <c r="D322" s="24" t="s">
        <v>1593</v>
      </c>
      <c r="E322" s="24" t="s">
        <v>1604</v>
      </c>
      <c r="F322" s="24" t="s">
        <v>157</v>
      </c>
      <c r="G322" s="25" t="s">
        <v>332</v>
      </c>
      <c r="H322" s="24">
        <v>2020</v>
      </c>
      <c r="I322" s="24" t="s">
        <v>144</v>
      </c>
      <c r="J322" s="24" t="s">
        <v>333</v>
      </c>
      <c r="K322" s="24">
        <v>13571241504</v>
      </c>
      <c r="L322" s="24">
        <v>20</v>
      </c>
      <c r="M322" s="24">
        <v>20</v>
      </c>
      <c r="N322" s="24"/>
      <c r="O322" s="24"/>
      <c r="P322" s="24">
        <v>20</v>
      </c>
      <c r="Q322" s="24"/>
      <c r="R322" s="24"/>
      <c r="S322" s="24"/>
      <c r="T322" s="24"/>
      <c r="U322" s="24"/>
      <c r="V322" s="24"/>
      <c r="W322" s="24"/>
      <c r="X322" s="24"/>
      <c r="Y322" s="24"/>
      <c r="Z322" s="24"/>
      <c r="AA322" s="24" t="s">
        <v>135</v>
      </c>
      <c r="AB322" s="24" t="s">
        <v>116</v>
      </c>
      <c r="AC322" s="24" t="s">
        <v>116</v>
      </c>
      <c r="AD322" s="24" t="s">
        <v>116</v>
      </c>
      <c r="AE322" s="24" t="s">
        <v>116</v>
      </c>
      <c r="AF322" s="24" t="s">
        <v>136</v>
      </c>
      <c r="AG322" s="24">
        <v>30</v>
      </c>
      <c r="AH322" s="24">
        <v>60</v>
      </c>
      <c r="AI322" s="24">
        <v>30</v>
      </c>
      <c r="AJ322" s="24">
        <v>60</v>
      </c>
      <c r="AK322" s="24" t="s">
        <v>172</v>
      </c>
      <c r="AL322" s="24" t="s">
        <v>173</v>
      </c>
      <c r="AM322" s="24"/>
    </row>
    <row r="323" s="11" customFormat="1" ht="72" customHeight="1" spans="1:39">
      <c r="A323" s="18" t="s">
        <v>1502</v>
      </c>
      <c r="B323" s="23" t="s">
        <v>1160</v>
      </c>
      <c r="C323" s="24">
        <v>10201150019</v>
      </c>
      <c r="D323" s="24" t="s">
        <v>1605</v>
      </c>
      <c r="E323" s="24" t="s">
        <v>1606</v>
      </c>
      <c r="F323" s="33" t="s">
        <v>149</v>
      </c>
      <c r="G323" s="46" t="s">
        <v>440</v>
      </c>
      <c r="H323" s="24">
        <v>2020</v>
      </c>
      <c r="I323" s="109" t="s">
        <v>144</v>
      </c>
      <c r="J323" s="24" t="s">
        <v>160</v>
      </c>
      <c r="K323" s="24">
        <v>13772379219</v>
      </c>
      <c r="L323" s="24">
        <v>15</v>
      </c>
      <c r="M323" s="24">
        <v>15</v>
      </c>
      <c r="N323" s="24"/>
      <c r="O323" s="24"/>
      <c r="P323" s="24">
        <v>15</v>
      </c>
      <c r="Q323" s="24"/>
      <c r="R323" s="24"/>
      <c r="S323" s="24"/>
      <c r="T323" s="24"/>
      <c r="U323" s="24"/>
      <c r="V323" s="24"/>
      <c r="W323" s="24"/>
      <c r="X323" s="24"/>
      <c r="Y323" s="24"/>
      <c r="Z323" s="24"/>
      <c r="AA323" s="24" t="s">
        <v>135</v>
      </c>
      <c r="AB323" s="24" t="s">
        <v>116</v>
      </c>
      <c r="AC323" s="24" t="s">
        <v>116</v>
      </c>
      <c r="AD323" s="24" t="s">
        <v>116</v>
      </c>
      <c r="AE323" s="24" t="s">
        <v>116</v>
      </c>
      <c r="AF323" s="24" t="s">
        <v>136</v>
      </c>
      <c r="AG323" s="45">
        <v>41</v>
      </c>
      <c r="AH323" s="45">
        <v>81</v>
      </c>
      <c r="AI323" s="45">
        <v>41</v>
      </c>
      <c r="AJ323" s="24">
        <v>81</v>
      </c>
      <c r="AK323" s="24" t="s">
        <v>172</v>
      </c>
      <c r="AL323" s="24" t="s">
        <v>173</v>
      </c>
      <c r="AM323" s="24"/>
    </row>
    <row r="324" s="11" customFormat="1" ht="59" customHeight="1" spans="1:39">
      <c r="A324" s="18" t="s">
        <v>1502</v>
      </c>
      <c r="B324" s="23" t="s">
        <v>1607</v>
      </c>
      <c r="C324" s="24">
        <v>10201160001</v>
      </c>
      <c r="D324" s="24" t="s">
        <v>1593</v>
      </c>
      <c r="E324" s="24" t="s">
        <v>1608</v>
      </c>
      <c r="F324" s="24" t="s">
        <v>153</v>
      </c>
      <c r="G324" s="24" t="s">
        <v>249</v>
      </c>
      <c r="H324" s="24">
        <v>2020</v>
      </c>
      <c r="I324" s="24" t="s">
        <v>144</v>
      </c>
      <c r="J324" s="24" t="s">
        <v>250</v>
      </c>
      <c r="K324" s="24">
        <v>13992264348</v>
      </c>
      <c r="L324" s="24">
        <v>2</v>
      </c>
      <c r="M324" s="24">
        <v>2</v>
      </c>
      <c r="N324" s="24"/>
      <c r="O324" s="24">
        <v>2</v>
      </c>
      <c r="P324" s="24"/>
      <c r="Q324" s="24"/>
      <c r="R324" s="24"/>
      <c r="S324" s="24"/>
      <c r="T324" s="24"/>
      <c r="U324" s="24"/>
      <c r="V324" s="24"/>
      <c r="W324" s="24"/>
      <c r="X324" s="24"/>
      <c r="Y324" s="24"/>
      <c r="Z324" s="24"/>
      <c r="AA324" s="24" t="s">
        <v>135</v>
      </c>
      <c r="AB324" s="24" t="s">
        <v>116</v>
      </c>
      <c r="AC324" s="24" t="s">
        <v>116</v>
      </c>
      <c r="AD324" s="24" t="s">
        <v>116</v>
      </c>
      <c r="AE324" s="24" t="s">
        <v>136</v>
      </c>
      <c r="AF324" s="24" t="s">
        <v>136</v>
      </c>
      <c r="AG324" s="24">
        <v>304</v>
      </c>
      <c r="AH324" s="24">
        <v>837</v>
      </c>
      <c r="AI324" s="24">
        <v>304</v>
      </c>
      <c r="AJ324" s="24">
        <v>837</v>
      </c>
      <c r="AK324" s="24" t="s">
        <v>172</v>
      </c>
      <c r="AL324" s="24" t="s">
        <v>173</v>
      </c>
      <c r="AM324" s="24"/>
    </row>
    <row r="325" s="11" customFormat="1" ht="59" customHeight="1" spans="1:39">
      <c r="A325" s="18" t="s">
        <v>1502</v>
      </c>
      <c r="B325" s="23" t="s">
        <v>1607</v>
      </c>
      <c r="C325" s="24">
        <v>10201160002</v>
      </c>
      <c r="D325" s="24" t="s">
        <v>1593</v>
      </c>
      <c r="E325" s="28" t="s">
        <v>1609</v>
      </c>
      <c r="F325" s="24" t="s">
        <v>153</v>
      </c>
      <c r="G325" s="24" t="s">
        <v>261</v>
      </c>
      <c r="H325" s="24">
        <v>2020</v>
      </c>
      <c r="I325" s="24" t="s">
        <v>144</v>
      </c>
      <c r="J325" s="27" t="s">
        <v>262</v>
      </c>
      <c r="K325" s="27">
        <v>13325419692</v>
      </c>
      <c r="L325" s="25">
        <v>32</v>
      </c>
      <c r="M325" s="25">
        <v>32</v>
      </c>
      <c r="N325" s="24"/>
      <c r="O325" s="25">
        <v>32</v>
      </c>
      <c r="P325" s="24"/>
      <c r="Q325" s="24"/>
      <c r="R325" s="24"/>
      <c r="S325" s="24"/>
      <c r="T325" s="24"/>
      <c r="U325" s="24"/>
      <c r="V325" s="24"/>
      <c r="W325" s="24"/>
      <c r="X325" s="24"/>
      <c r="Y325" s="24"/>
      <c r="Z325" s="24"/>
      <c r="AA325" s="24" t="s">
        <v>135</v>
      </c>
      <c r="AB325" s="24" t="s">
        <v>116</v>
      </c>
      <c r="AC325" s="24" t="s">
        <v>116</v>
      </c>
      <c r="AD325" s="24" t="s">
        <v>116</v>
      </c>
      <c r="AE325" s="24" t="s">
        <v>116</v>
      </c>
      <c r="AF325" s="24" t="s">
        <v>136</v>
      </c>
      <c r="AG325" s="24">
        <v>37</v>
      </c>
      <c r="AH325" s="24">
        <v>70</v>
      </c>
      <c r="AI325" s="24">
        <v>37</v>
      </c>
      <c r="AJ325" s="24">
        <v>70</v>
      </c>
      <c r="AK325" s="24" t="s">
        <v>172</v>
      </c>
      <c r="AL325" s="24" t="s">
        <v>173</v>
      </c>
      <c r="AM325" s="24"/>
    </row>
    <row r="326" s="11" customFormat="1" ht="59" customHeight="1" spans="1:39">
      <c r="A326" s="18" t="s">
        <v>1502</v>
      </c>
      <c r="B326" s="23" t="s">
        <v>1607</v>
      </c>
      <c r="C326" s="24">
        <v>10201160003</v>
      </c>
      <c r="D326" s="24" t="s">
        <v>1593</v>
      </c>
      <c r="E326" s="24" t="s">
        <v>1610</v>
      </c>
      <c r="F326" s="24" t="s">
        <v>153</v>
      </c>
      <c r="G326" s="24" t="s">
        <v>258</v>
      </c>
      <c r="H326" s="24">
        <v>2020</v>
      </c>
      <c r="I326" s="24" t="s">
        <v>144</v>
      </c>
      <c r="J326" s="24" t="s">
        <v>259</v>
      </c>
      <c r="K326" s="24">
        <v>13992254435</v>
      </c>
      <c r="L326" s="25">
        <v>130</v>
      </c>
      <c r="M326" s="25">
        <v>130</v>
      </c>
      <c r="N326" s="24"/>
      <c r="O326" s="25">
        <v>130</v>
      </c>
      <c r="P326" s="24"/>
      <c r="Q326" s="24"/>
      <c r="R326" s="24"/>
      <c r="S326" s="24"/>
      <c r="T326" s="24"/>
      <c r="U326" s="24"/>
      <c r="V326" s="24"/>
      <c r="W326" s="24"/>
      <c r="X326" s="24"/>
      <c r="Y326" s="24"/>
      <c r="Z326" s="24"/>
      <c r="AA326" s="24" t="s">
        <v>135</v>
      </c>
      <c r="AB326" s="24" t="s">
        <v>116</v>
      </c>
      <c r="AC326" s="24" t="s">
        <v>116</v>
      </c>
      <c r="AD326" s="24" t="s">
        <v>116</v>
      </c>
      <c r="AE326" s="24" t="s">
        <v>116</v>
      </c>
      <c r="AF326" s="24" t="s">
        <v>136</v>
      </c>
      <c r="AG326" s="24">
        <v>447</v>
      </c>
      <c r="AH326" s="24">
        <v>1312</v>
      </c>
      <c r="AI326" s="24">
        <v>447</v>
      </c>
      <c r="AJ326" s="24">
        <v>1312</v>
      </c>
      <c r="AK326" s="24" t="s">
        <v>172</v>
      </c>
      <c r="AL326" s="24" t="s">
        <v>173</v>
      </c>
      <c r="AM326" s="24"/>
    </row>
    <row r="327" s="11" customFormat="1" ht="59" customHeight="1" spans="1:39">
      <c r="A327" s="18" t="s">
        <v>1502</v>
      </c>
      <c r="B327" s="23" t="s">
        <v>1607</v>
      </c>
      <c r="C327" s="24">
        <v>10201160004</v>
      </c>
      <c r="D327" s="24" t="s">
        <v>1593</v>
      </c>
      <c r="E327" s="24" t="s">
        <v>1611</v>
      </c>
      <c r="F327" s="24" t="s">
        <v>151</v>
      </c>
      <c r="G327" s="24" t="s">
        <v>220</v>
      </c>
      <c r="H327" s="24">
        <v>2020</v>
      </c>
      <c r="I327" s="24" t="s">
        <v>144</v>
      </c>
      <c r="J327" s="24" t="s">
        <v>221</v>
      </c>
      <c r="K327" s="27">
        <v>13310991953</v>
      </c>
      <c r="L327" s="24">
        <v>20</v>
      </c>
      <c r="M327" s="24">
        <v>20</v>
      </c>
      <c r="N327" s="24"/>
      <c r="O327" s="24">
        <v>20</v>
      </c>
      <c r="P327" s="24"/>
      <c r="Q327" s="24"/>
      <c r="R327" s="24"/>
      <c r="S327" s="24"/>
      <c r="T327" s="24"/>
      <c r="U327" s="24"/>
      <c r="V327" s="24"/>
      <c r="W327" s="24"/>
      <c r="X327" s="24"/>
      <c r="Y327" s="24"/>
      <c r="Z327" s="24"/>
      <c r="AA327" s="24" t="s">
        <v>135</v>
      </c>
      <c r="AB327" s="24" t="s">
        <v>116</v>
      </c>
      <c r="AC327" s="24" t="s">
        <v>116</v>
      </c>
      <c r="AD327" s="24" t="s">
        <v>116</v>
      </c>
      <c r="AE327" s="24" t="s">
        <v>116</v>
      </c>
      <c r="AF327" s="24" t="s">
        <v>136</v>
      </c>
      <c r="AG327" s="25">
        <v>73</v>
      </c>
      <c r="AH327" s="24">
        <v>172</v>
      </c>
      <c r="AI327" s="25">
        <v>73</v>
      </c>
      <c r="AJ327" s="24">
        <v>172</v>
      </c>
      <c r="AK327" s="24" t="s">
        <v>172</v>
      </c>
      <c r="AL327" s="24" t="s">
        <v>173</v>
      </c>
      <c r="AM327" s="24"/>
    </row>
    <row r="328" s="11" customFormat="1" ht="59" customHeight="1" spans="1:39">
      <c r="A328" s="18" t="s">
        <v>1502</v>
      </c>
      <c r="B328" s="23" t="s">
        <v>1607</v>
      </c>
      <c r="C328" s="24">
        <v>10201160005</v>
      </c>
      <c r="D328" s="24" t="s">
        <v>1593</v>
      </c>
      <c r="E328" s="24" t="s">
        <v>1612</v>
      </c>
      <c r="F328" s="33" t="s">
        <v>149</v>
      </c>
      <c r="G328" s="24" t="s">
        <v>290</v>
      </c>
      <c r="H328" s="24">
        <v>2020</v>
      </c>
      <c r="I328" s="24" t="s">
        <v>144</v>
      </c>
      <c r="J328" s="24" t="s">
        <v>160</v>
      </c>
      <c r="K328" s="24">
        <v>13772379219</v>
      </c>
      <c r="L328" s="24">
        <v>6</v>
      </c>
      <c r="M328" s="24">
        <v>6</v>
      </c>
      <c r="N328" s="24"/>
      <c r="O328" s="24">
        <v>6</v>
      </c>
      <c r="P328" s="24"/>
      <c r="Q328" s="24"/>
      <c r="R328" s="24"/>
      <c r="S328" s="24"/>
      <c r="T328" s="24"/>
      <c r="U328" s="24"/>
      <c r="V328" s="24"/>
      <c r="W328" s="24"/>
      <c r="X328" s="24"/>
      <c r="Y328" s="24"/>
      <c r="Z328" s="24"/>
      <c r="AA328" s="24" t="s">
        <v>135</v>
      </c>
      <c r="AB328" s="24" t="s">
        <v>116</v>
      </c>
      <c r="AC328" s="24" t="s">
        <v>116</v>
      </c>
      <c r="AD328" s="24" t="s">
        <v>116</v>
      </c>
      <c r="AE328" s="24" t="s">
        <v>116</v>
      </c>
      <c r="AF328" s="24" t="s">
        <v>136</v>
      </c>
      <c r="AG328" s="24">
        <v>69</v>
      </c>
      <c r="AH328" s="24">
        <v>142</v>
      </c>
      <c r="AI328" s="24">
        <v>69</v>
      </c>
      <c r="AJ328" s="24">
        <v>142</v>
      </c>
      <c r="AK328" s="24" t="s">
        <v>172</v>
      </c>
      <c r="AL328" s="24" t="s">
        <v>173</v>
      </c>
      <c r="AM328" s="24"/>
    </row>
    <row r="329" s="11" customFormat="1" ht="59" customHeight="1" spans="1:39">
      <c r="A329" s="18" t="s">
        <v>1502</v>
      </c>
      <c r="B329" s="23" t="s">
        <v>1607</v>
      </c>
      <c r="C329" s="24">
        <v>10201160006</v>
      </c>
      <c r="D329" s="24" t="s">
        <v>1593</v>
      </c>
      <c r="E329" s="24" t="s">
        <v>1613</v>
      </c>
      <c r="F329" s="33" t="s">
        <v>149</v>
      </c>
      <c r="G329" s="24" t="s">
        <v>279</v>
      </c>
      <c r="H329" s="24">
        <v>2020</v>
      </c>
      <c r="I329" s="24" t="s">
        <v>144</v>
      </c>
      <c r="J329" s="24" t="s">
        <v>160</v>
      </c>
      <c r="K329" s="24">
        <v>13772379219</v>
      </c>
      <c r="L329" s="24">
        <v>8</v>
      </c>
      <c r="M329" s="24">
        <v>8</v>
      </c>
      <c r="N329" s="24"/>
      <c r="O329" s="24">
        <v>8</v>
      </c>
      <c r="P329" s="24"/>
      <c r="Q329" s="24"/>
      <c r="R329" s="24"/>
      <c r="S329" s="24"/>
      <c r="T329" s="24"/>
      <c r="U329" s="24"/>
      <c r="V329" s="24"/>
      <c r="W329" s="24"/>
      <c r="X329" s="24"/>
      <c r="Y329" s="24"/>
      <c r="Z329" s="24"/>
      <c r="AA329" s="24" t="s">
        <v>135</v>
      </c>
      <c r="AB329" s="24" t="s">
        <v>116</v>
      </c>
      <c r="AC329" s="24" t="s">
        <v>116</v>
      </c>
      <c r="AD329" s="24" t="s">
        <v>116</v>
      </c>
      <c r="AE329" s="24" t="s">
        <v>116</v>
      </c>
      <c r="AF329" s="24" t="s">
        <v>136</v>
      </c>
      <c r="AG329" s="24">
        <v>69</v>
      </c>
      <c r="AH329" s="24">
        <v>142</v>
      </c>
      <c r="AI329" s="24">
        <v>69</v>
      </c>
      <c r="AJ329" s="24">
        <v>142</v>
      </c>
      <c r="AK329" s="24" t="s">
        <v>172</v>
      </c>
      <c r="AL329" s="24" t="s">
        <v>173</v>
      </c>
      <c r="AM329" s="24"/>
    </row>
    <row r="330" s="11" customFormat="1" ht="59" customHeight="1" spans="1:39">
      <c r="A330" s="18" t="s">
        <v>1502</v>
      </c>
      <c r="B330" s="23" t="s">
        <v>1607</v>
      </c>
      <c r="C330" s="24">
        <v>10201160007</v>
      </c>
      <c r="D330" s="24" t="s">
        <v>1593</v>
      </c>
      <c r="E330" s="35" t="s">
        <v>1614</v>
      </c>
      <c r="F330" s="33" t="s">
        <v>149</v>
      </c>
      <c r="G330" s="24" t="s">
        <v>287</v>
      </c>
      <c r="H330" s="24">
        <v>2020</v>
      </c>
      <c r="I330" s="109" t="s">
        <v>144</v>
      </c>
      <c r="J330" s="24" t="s">
        <v>160</v>
      </c>
      <c r="K330" s="24">
        <v>13772379219</v>
      </c>
      <c r="L330" s="24">
        <v>30</v>
      </c>
      <c r="M330" s="24">
        <v>30</v>
      </c>
      <c r="N330" s="24"/>
      <c r="O330" s="24">
        <v>30</v>
      </c>
      <c r="P330" s="24"/>
      <c r="Q330" s="24"/>
      <c r="R330" s="24"/>
      <c r="S330" s="24"/>
      <c r="T330" s="24"/>
      <c r="U330" s="24"/>
      <c r="V330" s="24"/>
      <c r="W330" s="24"/>
      <c r="X330" s="24"/>
      <c r="Y330" s="24"/>
      <c r="Z330" s="24"/>
      <c r="AA330" s="24" t="s">
        <v>135</v>
      </c>
      <c r="AB330" s="24" t="s">
        <v>116</v>
      </c>
      <c r="AC330" s="24" t="s">
        <v>116</v>
      </c>
      <c r="AD330" s="24" t="s">
        <v>116</v>
      </c>
      <c r="AE330" s="24" t="s">
        <v>116</v>
      </c>
      <c r="AF330" s="24" t="s">
        <v>136</v>
      </c>
      <c r="AG330" s="24">
        <v>41</v>
      </c>
      <c r="AH330" s="24">
        <v>91</v>
      </c>
      <c r="AI330" s="24">
        <v>41</v>
      </c>
      <c r="AJ330" s="24">
        <v>91</v>
      </c>
      <c r="AK330" s="24" t="s">
        <v>172</v>
      </c>
      <c r="AL330" s="24" t="s">
        <v>173</v>
      </c>
      <c r="AM330" s="24"/>
    </row>
    <row r="331" s="11" customFormat="1" ht="59" customHeight="1" spans="1:39">
      <c r="A331" s="18" t="s">
        <v>1502</v>
      </c>
      <c r="B331" s="23" t="s">
        <v>1607</v>
      </c>
      <c r="C331" s="24">
        <v>10201160008</v>
      </c>
      <c r="D331" s="24" t="s">
        <v>1593</v>
      </c>
      <c r="E331" s="24" t="s">
        <v>1615</v>
      </c>
      <c r="F331" s="33" t="s">
        <v>149</v>
      </c>
      <c r="G331" s="24" t="s">
        <v>287</v>
      </c>
      <c r="H331" s="24">
        <v>2020</v>
      </c>
      <c r="I331" s="24" t="s">
        <v>144</v>
      </c>
      <c r="J331" s="24" t="s">
        <v>160</v>
      </c>
      <c r="K331" s="24">
        <v>13772379219</v>
      </c>
      <c r="L331" s="24">
        <v>20</v>
      </c>
      <c r="M331" s="24">
        <v>20</v>
      </c>
      <c r="N331" s="24"/>
      <c r="O331" s="24">
        <v>20</v>
      </c>
      <c r="P331" s="24"/>
      <c r="Q331" s="24"/>
      <c r="R331" s="24"/>
      <c r="S331" s="24"/>
      <c r="T331" s="24"/>
      <c r="U331" s="24"/>
      <c r="V331" s="24"/>
      <c r="W331" s="24"/>
      <c r="X331" s="24"/>
      <c r="Y331" s="24"/>
      <c r="Z331" s="24"/>
      <c r="AA331" s="24" t="s">
        <v>135</v>
      </c>
      <c r="AB331" s="24" t="s">
        <v>116</v>
      </c>
      <c r="AC331" s="24" t="s">
        <v>116</v>
      </c>
      <c r="AD331" s="24" t="s">
        <v>116</v>
      </c>
      <c r="AE331" s="24" t="s">
        <v>116</v>
      </c>
      <c r="AF331" s="24" t="s">
        <v>136</v>
      </c>
      <c r="AG331" s="24">
        <v>73</v>
      </c>
      <c r="AH331" s="24">
        <v>176</v>
      </c>
      <c r="AI331" s="24">
        <v>73</v>
      </c>
      <c r="AJ331" s="24">
        <v>176</v>
      </c>
      <c r="AK331" s="24" t="s">
        <v>172</v>
      </c>
      <c r="AL331" s="24" t="s">
        <v>173</v>
      </c>
      <c r="AM331" s="24"/>
    </row>
    <row r="332" s="11" customFormat="1" ht="59" customHeight="1" spans="1:39">
      <c r="A332" s="18" t="s">
        <v>1502</v>
      </c>
      <c r="B332" s="23" t="s">
        <v>1607</v>
      </c>
      <c r="C332" s="24">
        <v>10201160009</v>
      </c>
      <c r="D332" s="24" t="s">
        <v>1593</v>
      </c>
      <c r="E332" s="24" t="s">
        <v>1616</v>
      </c>
      <c r="F332" s="33" t="s">
        <v>143</v>
      </c>
      <c r="G332" s="24" t="s">
        <v>1617</v>
      </c>
      <c r="H332" s="24">
        <v>2020</v>
      </c>
      <c r="I332" s="24" t="s">
        <v>144</v>
      </c>
      <c r="J332" s="24" t="s">
        <v>301</v>
      </c>
      <c r="K332" s="24">
        <v>13831205730</v>
      </c>
      <c r="L332" s="24">
        <v>55</v>
      </c>
      <c r="M332" s="24">
        <v>55</v>
      </c>
      <c r="N332" s="24"/>
      <c r="O332" s="24">
        <v>55</v>
      </c>
      <c r="P332" s="24"/>
      <c r="Q332" s="24"/>
      <c r="R332" s="24"/>
      <c r="S332" s="24"/>
      <c r="T332" s="24"/>
      <c r="U332" s="24"/>
      <c r="V332" s="24"/>
      <c r="W332" s="24"/>
      <c r="X332" s="24"/>
      <c r="Y332" s="24"/>
      <c r="Z332" s="24"/>
      <c r="AA332" s="24" t="s">
        <v>135</v>
      </c>
      <c r="AB332" s="24" t="s">
        <v>116</v>
      </c>
      <c r="AC332" s="24" t="s">
        <v>116</v>
      </c>
      <c r="AD332" s="24" t="s">
        <v>116</v>
      </c>
      <c r="AE332" s="24" t="s">
        <v>116</v>
      </c>
      <c r="AF332" s="24" t="s">
        <v>136</v>
      </c>
      <c r="AG332" s="24">
        <v>49</v>
      </c>
      <c r="AH332" s="24">
        <v>102</v>
      </c>
      <c r="AI332" s="24">
        <v>49</v>
      </c>
      <c r="AJ332" s="24">
        <v>102</v>
      </c>
      <c r="AK332" s="24" t="s">
        <v>172</v>
      </c>
      <c r="AL332" s="24" t="s">
        <v>173</v>
      </c>
      <c r="AM332" s="24"/>
    </row>
    <row r="333" s="11" customFormat="1" ht="59" customHeight="1" spans="1:39">
      <c r="A333" s="18" t="s">
        <v>1502</v>
      </c>
      <c r="B333" s="23" t="s">
        <v>1607</v>
      </c>
      <c r="C333" s="24">
        <v>10201160010</v>
      </c>
      <c r="D333" s="24" t="s">
        <v>1593</v>
      </c>
      <c r="E333" s="24" t="s">
        <v>1618</v>
      </c>
      <c r="F333" s="33" t="s">
        <v>155</v>
      </c>
      <c r="G333" s="24" t="s">
        <v>335</v>
      </c>
      <c r="H333" s="24">
        <v>2020</v>
      </c>
      <c r="I333" s="24" t="s">
        <v>144</v>
      </c>
      <c r="J333" s="48" t="s">
        <v>1270</v>
      </c>
      <c r="K333" s="47">
        <v>13720711399</v>
      </c>
      <c r="L333" s="24">
        <v>30</v>
      </c>
      <c r="M333" s="24">
        <v>30</v>
      </c>
      <c r="N333" s="24"/>
      <c r="O333" s="24">
        <v>30</v>
      </c>
      <c r="P333" s="24"/>
      <c r="Q333" s="24"/>
      <c r="R333" s="24"/>
      <c r="S333" s="24"/>
      <c r="T333" s="24"/>
      <c r="U333" s="24"/>
      <c r="V333" s="24"/>
      <c r="W333" s="24"/>
      <c r="X333" s="24"/>
      <c r="Y333" s="24"/>
      <c r="Z333" s="24"/>
      <c r="AA333" s="24" t="s">
        <v>135</v>
      </c>
      <c r="AB333" s="24" t="s">
        <v>116</v>
      </c>
      <c r="AC333" s="24" t="s">
        <v>116</v>
      </c>
      <c r="AD333" s="24" t="s">
        <v>116</v>
      </c>
      <c r="AE333" s="24" t="s">
        <v>116</v>
      </c>
      <c r="AF333" s="24" t="s">
        <v>136</v>
      </c>
      <c r="AG333" s="24">
        <v>102</v>
      </c>
      <c r="AH333" s="24">
        <v>235</v>
      </c>
      <c r="AI333" s="24">
        <v>102</v>
      </c>
      <c r="AJ333" s="24">
        <v>235</v>
      </c>
      <c r="AK333" s="24" t="s">
        <v>172</v>
      </c>
      <c r="AL333" s="24" t="s">
        <v>173</v>
      </c>
      <c r="AM333" s="24"/>
    </row>
    <row r="334" s="11" customFormat="1" ht="59" customHeight="1" spans="1:39">
      <c r="A334" s="18" t="s">
        <v>1502</v>
      </c>
      <c r="B334" s="23" t="s">
        <v>1607</v>
      </c>
      <c r="C334" s="24">
        <v>10201160011</v>
      </c>
      <c r="D334" s="24" t="s">
        <v>1593</v>
      </c>
      <c r="E334" s="24" t="s">
        <v>1619</v>
      </c>
      <c r="F334" s="33" t="s">
        <v>155</v>
      </c>
      <c r="G334" s="24" t="s">
        <v>314</v>
      </c>
      <c r="H334" s="24">
        <v>2020</v>
      </c>
      <c r="I334" s="24" t="s">
        <v>144</v>
      </c>
      <c r="J334" s="48" t="s">
        <v>315</v>
      </c>
      <c r="K334" s="48">
        <v>13992262929</v>
      </c>
      <c r="L334" s="24">
        <v>30</v>
      </c>
      <c r="M334" s="24">
        <v>30</v>
      </c>
      <c r="N334" s="24"/>
      <c r="O334" s="24">
        <v>30</v>
      </c>
      <c r="P334" s="24"/>
      <c r="Q334" s="24"/>
      <c r="R334" s="24"/>
      <c r="S334" s="24"/>
      <c r="T334" s="24"/>
      <c r="U334" s="24"/>
      <c r="V334" s="24"/>
      <c r="W334" s="24"/>
      <c r="X334" s="24"/>
      <c r="Y334" s="24"/>
      <c r="Z334" s="24"/>
      <c r="AA334" s="24" t="s">
        <v>135</v>
      </c>
      <c r="AB334" s="24" t="s">
        <v>116</v>
      </c>
      <c r="AC334" s="24" t="s">
        <v>116</v>
      </c>
      <c r="AD334" s="24" t="s">
        <v>116</v>
      </c>
      <c r="AE334" s="24" t="s">
        <v>116</v>
      </c>
      <c r="AF334" s="24" t="s">
        <v>136</v>
      </c>
      <c r="AG334" s="24">
        <v>63</v>
      </c>
      <c r="AH334" s="24">
        <v>142</v>
      </c>
      <c r="AI334" s="24">
        <v>63</v>
      </c>
      <c r="AJ334" s="24">
        <v>142</v>
      </c>
      <c r="AK334" s="24" t="s">
        <v>172</v>
      </c>
      <c r="AL334" s="24" t="s">
        <v>173</v>
      </c>
      <c r="AM334" s="24"/>
    </row>
    <row r="335" s="11" customFormat="1" ht="59" customHeight="1" spans="1:39">
      <c r="A335" s="18" t="s">
        <v>1502</v>
      </c>
      <c r="B335" s="23" t="s">
        <v>1607</v>
      </c>
      <c r="C335" s="24">
        <v>10201160012</v>
      </c>
      <c r="D335" s="24" t="s">
        <v>1593</v>
      </c>
      <c r="E335" s="24" t="s">
        <v>1620</v>
      </c>
      <c r="F335" s="33" t="s">
        <v>155</v>
      </c>
      <c r="G335" s="24" t="s">
        <v>232</v>
      </c>
      <c r="H335" s="24">
        <v>2020</v>
      </c>
      <c r="I335" s="24" t="s">
        <v>144</v>
      </c>
      <c r="J335" s="48" t="s">
        <v>233</v>
      </c>
      <c r="K335" s="25">
        <v>18091249277</v>
      </c>
      <c r="L335" s="24">
        <v>94</v>
      </c>
      <c r="M335" s="24">
        <v>94</v>
      </c>
      <c r="N335" s="24"/>
      <c r="O335" s="24">
        <v>94</v>
      </c>
      <c r="P335" s="24"/>
      <c r="Q335" s="24"/>
      <c r="R335" s="24"/>
      <c r="S335" s="24"/>
      <c r="T335" s="24"/>
      <c r="U335" s="24"/>
      <c r="V335" s="24"/>
      <c r="W335" s="24"/>
      <c r="X335" s="24"/>
      <c r="Y335" s="24"/>
      <c r="Z335" s="24"/>
      <c r="AA335" s="24" t="s">
        <v>135</v>
      </c>
      <c r="AB335" s="24" t="s">
        <v>116</v>
      </c>
      <c r="AC335" s="24" t="s">
        <v>116</v>
      </c>
      <c r="AD335" s="24" t="s">
        <v>116</v>
      </c>
      <c r="AE335" s="24" t="s">
        <v>136</v>
      </c>
      <c r="AF335" s="24" t="s">
        <v>136</v>
      </c>
      <c r="AG335" s="24">
        <v>45</v>
      </c>
      <c r="AH335" s="24">
        <v>99</v>
      </c>
      <c r="AI335" s="24">
        <v>45</v>
      </c>
      <c r="AJ335" s="24">
        <v>99</v>
      </c>
      <c r="AK335" s="24" t="s">
        <v>172</v>
      </c>
      <c r="AL335" s="24" t="s">
        <v>173</v>
      </c>
      <c r="AM335" s="24"/>
    </row>
    <row r="336" s="11" customFormat="1" ht="59" customHeight="1" spans="1:39">
      <c r="A336" s="18" t="s">
        <v>1502</v>
      </c>
      <c r="B336" s="23" t="s">
        <v>1607</v>
      </c>
      <c r="C336" s="24">
        <v>10201160013</v>
      </c>
      <c r="D336" s="24" t="s">
        <v>1593</v>
      </c>
      <c r="E336" s="24" t="s">
        <v>1621</v>
      </c>
      <c r="F336" s="24" t="s">
        <v>157</v>
      </c>
      <c r="G336" s="24" t="s">
        <v>328</v>
      </c>
      <c r="H336" s="24">
        <v>2020</v>
      </c>
      <c r="I336" s="24" t="s">
        <v>144</v>
      </c>
      <c r="J336" s="24" t="s">
        <v>329</v>
      </c>
      <c r="K336" s="24">
        <v>13379128884</v>
      </c>
      <c r="L336" s="24">
        <v>15</v>
      </c>
      <c r="M336" s="24">
        <v>15</v>
      </c>
      <c r="N336" s="24"/>
      <c r="O336" s="24">
        <v>15</v>
      </c>
      <c r="P336" s="24"/>
      <c r="Q336" s="24"/>
      <c r="R336" s="24"/>
      <c r="S336" s="24"/>
      <c r="T336" s="24"/>
      <c r="U336" s="24"/>
      <c r="V336" s="24"/>
      <c r="W336" s="24"/>
      <c r="X336" s="24"/>
      <c r="Y336" s="24"/>
      <c r="Z336" s="24"/>
      <c r="AA336" s="24" t="s">
        <v>135</v>
      </c>
      <c r="AB336" s="24" t="s">
        <v>116</v>
      </c>
      <c r="AC336" s="24" t="s">
        <v>116</v>
      </c>
      <c r="AD336" s="24" t="s">
        <v>116</v>
      </c>
      <c r="AE336" s="24" t="s">
        <v>116</v>
      </c>
      <c r="AF336" s="24" t="s">
        <v>136</v>
      </c>
      <c r="AG336" s="24">
        <v>40</v>
      </c>
      <c r="AH336" s="24">
        <v>68</v>
      </c>
      <c r="AI336" s="24">
        <v>40</v>
      </c>
      <c r="AJ336" s="24">
        <v>68</v>
      </c>
      <c r="AK336" s="24" t="s">
        <v>172</v>
      </c>
      <c r="AL336" s="24" t="s">
        <v>173</v>
      </c>
      <c r="AM336" s="24"/>
    </row>
    <row r="337" s="11" customFormat="1" ht="59" customHeight="1" spans="1:39">
      <c r="A337" s="18" t="s">
        <v>1502</v>
      </c>
      <c r="B337" s="23" t="s">
        <v>1607</v>
      </c>
      <c r="C337" s="24">
        <v>10201160014</v>
      </c>
      <c r="D337" s="24" t="s">
        <v>1593</v>
      </c>
      <c r="E337" s="24" t="s">
        <v>1622</v>
      </c>
      <c r="F337" s="24" t="s">
        <v>157</v>
      </c>
      <c r="G337" s="24" t="s">
        <v>328</v>
      </c>
      <c r="H337" s="24">
        <v>2020</v>
      </c>
      <c r="I337" s="24" t="s">
        <v>144</v>
      </c>
      <c r="J337" s="24" t="s">
        <v>329</v>
      </c>
      <c r="K337" s="24">
        <v>13379128884</v>
      </c>
      <c r="L337" s="24">
        <v>15</v>
      </c>
      <c r="M337" s="24">
        <v>15</v>
      </c>
      <c r="N337" s="24"/>
      <c r="O337" s="24">
        <v>15</v>
      </c>
      <c r="P337" s="24"/>
      <c r="Q337" s="24"/>
      <c r="R337" s="24"/>
      <c r="S337" s="24"/>
      <c r="T337" s="24"/>
      <c r="U337" s="24"/>
      <c r="V337" s="24"/>
      <c r="W337" s="24"/>
      <c r="X337" s="24"/>
      <c r="Y337" s="24"/>
      <c r="Z337" s="24"/>
      <c r="AA337" s="24" t="s">
        <v>135</v>
      </c>
      <c r="AB337" s="24" t="s">
        <v>116</v>
      </c>
      <c r="AC337" s="24" t="s">
        <v>116</v>
      </c>
      <c r="AD337" s="24" t="s">
        <v>116</v>
      </c>
      <c r="AE337" s="24" t="s">
        <v>116</v>
      </c>
      <c r="AF337" s="24" t="s">
        <v>136</v>
      </c>
      <c r="AG337" s="24">
        <v>71</v>
      </c>
      <c r="AH337" s="24">
        <v>203</v>
      </c>
      <c r="AI337" s="24">
        <v>71</v>
      </c>
      <c r="AJ337" s="24">
        <v>203</v>
      </c>
      <c r="AK337" s="24" t="s">
        <v>172</v>
      </c>
      <c r="AL337" s="24" t="s">
        <v>173</v>
      </c>
      <c r="AM337" s="24"/>
    </row>
    <row r="338" s="11" customFormat="1" ht="59" customHeight="1" spans="1:39">
      <c r="A338" s="18" t="s">
        <v>1502</v>
      </c>
      <c r="B338" s="23" t="s">
        <v>1607</v>
      </c>
      <c r="C338" s="24">
        <v>10201160015</v>
      </c>
      <c r="D338" s="24" t="s">
        <v>1593</v>
      </c>
      <c r="E338" s="24" t="s">
        <v>1623</v>
      </c>
      <c r="F338" s="24" t="s">
        <v>157</v>
      </c>
      <c r="G338" s="24" t="s">
        <v>379</v>
      </c>
      <c r="H338" s="24">
        <v>2020</v>
      </c>
      <c r="I338" s="24" t="s">
        <v>144</v>
      </c>
      <c r="J338" s="24" t="s">
        <v>1292</v>
      </c>
      <c r="K338" s="24">
        <v>15319617889</v>
      </c>
      <c r="L338" s="24">
        <v>25</v>
      </c>
      <c r="M338" s="24">
        <v>25</v>
      </c>
      <c r="N338" s="24"/>
      <c r="O338" s="24">
        <v>25</v>
      </c>
      <c r="P338" s="24"/>
      <c r="Q338" s="24"/>
      <c r="R338" s="24"/>
      <c r="S338" s="24"/>
      <c r="T338" s="24"/>
      <c r="U338" s="24"/>
      <c r="V338" s="24"/>
      <c r="W338" s="24"/>
      <c r="X338" s="24"/>
      <c r="Y338" s="24"/>
      <c r="Z338" s="24"/>
      <c r="AA338" s="24" t="s">
        <v>135</v>
      </c>
      <c r="AB338" s="24" t="s">
        <v>116</v>
      </c>
      <c r="AC338" s="24" t="s">
        <v>116</v>
      </c>
      <c r="AD338" s="24" t="s">
        <v>116</v>
      </c>
      <c r="AE338" s="24" t="s">
        <v>116</v>
      </c>
      <c r="AF338" s="24" t="s">
        <v>136</v>
      </c>
      <c r="AG338" s="24">
        <v>40</v>
      </c>
      <c r="AH338" s="24">
        <v>95</v>
      </c>
      <c r="AI338" s="24">
        <v>40</v>
      </c>
      <c r="AJ338" s="24">
        <v>95</v>
      </c>
      <c r="AK338" s="24" t="s">
        <v>172</v>
      </c>
      <c r="AL338" s="24" t="s">
        <v>173</v>
      </c>
      <c r="AM338" s="24"/>
    </row>
    <row r="339" s="11" customFormat="1" ht="59" customHeight="1" spans="1:39">
      <c r="A339" s="18" t="s">
        <v>1502</v>
      </c>
      <c r="B339" s="23" t="s">
        <v>1607</v>
      </c>
      <c r="C339" s="24">
        <v>10201160016</v>
      </c>
      <c r="D339" s="24" t="s">
        <v>1593</v>
      </c>
      <c r="E339" s="24" t="s">
        <v>1624</v>
      </c>
      <c r="F339" s="24" t="s">
        <v>157</v>
      </c>
      <c r="G339" s="24" t="s">
        <v>338</v>
      </c>
      <c r="H339" s="24">
        <v>2020</v>
      </c>
      <c r="I339" s="24" t="s">
        <v>144</v>
      </c>
      <c r="J339" s="24" t="s">
        <v>339</v>
      </c>
      <c r="K339" s="24">
        <v>18091267888</v>
      </c>
      <c r="L339" s="24">
        <v>60</v>
      </c>
      <c r="M339" s="24">
        <v>60</v>
      </c>
      <c r="N339" s="24"/>
      <c r="O339" s="24">
        <v>60</v>
      </c>
      <c r="P339" s="24"/>
      <c r="Q339" s="24"/>
      <c r="R339" s="24"/>
      <c r="S339" s="24"/>
      <c r="T339" s="24"/>
      <c r="U339" s="24"/>
      <c r="V339" s="24"/>
      <c r="W339" s="24"/>
      <c r="X339" s="24"/>
      <c r="Y339" s="24"/>
      <c r="Z339" s="24"/>
      <c r="AA339" s="24" t="s">
        <v>135</v>
      </c>
      <c r="AB339" s="24" t="s">
        <v>116</v>
      </c>
      <c r="AC339" s="24" t="s">
        <v>116</v>
      </c>
      <c r="AD339" s="24" t="s">
        <v>116</v>
      </c>
      <c r="AE339" s="24" t="s">
        <v>116</v>
      </c>
      <c r="AF339" s="24" t="s">
        <v>136</v>
      </c>
      <c r="AG339" s="24">
        <v>59</v>
      </c>
      <c r="AH339" s="24">
        <v>120</v>
      </c>
      <c r="AI339" s="24">
        <v>59</v>
      </c>
      <c r="AJ339" s="24">
        <v>120</v>
      </c>
      <c r="AK339" s="24" t="s">
        <v>172</v>
      </c>
      <c r="AL339" s="24" t="s">
        <v>173</v>
      </c>
      <c r="AM339" s="24"/>
    </row>
    <row r="340" s="11" customFormat="1" ht="59" customHeight="1" spans="1:39">
      <c r="A340" s="18" t="s">
        <v>1502</v>
      </c>
      <c r="B340" s="23" t="s">
        <v>1607</v>
      </c>
      <c r="C340" s="24">
        <v>10201160017</v>
      </c>
      <c r="D340" s="24" t="s">
        <v>1593</v>
      </c>
      <c r="E340" s="24" t="s">
        <v>1625</v>
      </c>
      <c r="F340" s="24" t="s">
        <v>157</v>
      </c>
      <c r="G340" s="25" t="s">
        <v>335</v>
      </c>
      <c r="H340" s="24">
        <v>2020</v>
      </c>
      <c r="I340" s="24" t="s">
        <v>144</v>
      </c>
      <c r="J340" s="24" t="s">
        <v>336</v>
      </c>
      <c r="K340" s="24">
        <v>15891133925</v>
      </c>
      <c r="L340" s="25">
        <v>90</v>
      </c>
      <c r="M340" s="25">
        <v>90</v>
      </c>
      <c r="N340" s="24"/>
      <c r="O340" s="25">
        <v>90</v>
      </c>
      <c r="P340" s="24"/>
      <c r="Q340" s="24"/>
      <c r="R340" s="24"/>
      <c r="S340" s="24"/>
      <c r="T340" s="24"/>
      <c r="U340" s="24"/>
      <c r="V340" s="24"/>
      <c r="W340" s="24"/>
      <c r="X340" s="24"/>
      <c r="Y340" s="24"/>
      <c r="Z340" s="24"/>
      <c r="AA340" s="24" t="s">
        <v>135</v>
      </c>
      <c r="AB340" s="24" t="s">
        <v>116</v>
      </c>
      <c r="AC340" s="24" t="s">
        <v>116</v>
      </c>
      <c r="AD340" s="24" t="s">
        <v>116</v>
      </c>
      <c r="AE340" s="24" t="s">
        <v>116</v>
      </c>
      <c r="AF340" s="24" t="s">
        <v>136</v>
      </c>
      <c r="AG340" s="24">
        <v>106</v>
      </c>
      <c r="AH340" s="24">
        <v>230</v>
      </c>
      <c r="AI340" s="24">
        <v>106</v>
      </c>
      <c r="AJ340" s="24">
        <v>230</v>
      </c>
      <c r="AK340" s="24" t="s">
        <v>172</v>
      </c>
      <c r="AL340" s="24" t="s">
        <v>173</v>
      </c>
      <c r="AM340" s="24"/>
    </row>
    <row r="341" s="11" customFormat="1" ht="59" customHeight="1" spans="1:39">
      <c r="A341" s="18" t="s">
        <v>1502</v>
      </c>
      <c r="B341" s="23" t="s">
        <v>1607</v>
      </c>
      <c r="C341" s="24">
        <v>10201160018</v>
      </c>
      <c r="D341" s="24" t="s">
        <v>1605</v>
      </c>
      <c r="E341" s="24" t="s">
        <v>1626</v>
      </c>
      <c r="F341" s="24" t="s">
        <v>157</v>
      </c>
      <c r="G341" s="24" t="s">
        <v>338</v>
      </c>
      <c r="H341" s="24">
        <v>2020</v>
      </c>
      <c r="I341" s="24" t="s">
        <v>144</v>
      </c>
      <c r="J341" s="24" t="s">
        <v>339</v>
      </c>
      <c r="K341" s="24">
        <v>18091267888</v>
      </c>
      <c r="L341" s="24">
        <v>45</v>
      </c>
      <c r="M341" s="24">
        <v>45</v>
      </c>
      <c r="N341" s="24"/>
      <c r="O341" s="24">
        <v>45</v>
      </c>
      <c r="P341" s="24"/>
      <c r="Q341" s="24"/>
      <c r="R341" s="24"/>
      <c r="S341" s="24"/>
      <c r="T341" s="24"/>
      <c r="U341" s="24"/>
      <c r="V341" s="24"/>
      <c r="W341" s="24"/>
      <c r="X341" s="24"/>
      <c r="Y341" s="24"/>
      <c r="Z341" s="24"/>
      <c r="AA341" s="24" t="s">
        <v>135</v>
      </c>
      <c r="AB341" s="24" t="s">
        <v>116</v>
      </c>
      <c r="AC341" s="24" t="s">
        <v>116</v>
      </c>
      <c r="AD341" s="24" t="s">
        <v>116</v>
      </c>
      <c r="AE341" s="24" t="s">
        <v>116</v>
      </c>
      <c r="AF341" s="24" t="s">
        <v>136</v>
      </c>
      <c r="AG341" s="24">
        <v>106</v>
      </c>
      <c r="AH341" s="24">
        <v>230</v>
      </c>
      <c r="AI341" s="24">
        <v>106</v>
      </c>
      <c r="AJ341" s="24">
        <v>230</v>
      </c>
      <c r="AK341" s="24" t="s">
        <v>172</v>
      </c>
      <c r="AL341" s="24" t="s">
        <v>173</v>
      </c>
      <c r="AM341" s="24"/>
    </row>
    <row r="342" s="11" customFormat="1" ht="59" customHeight="1" spans="1:39">
      <c r="A342" s="18" t="s">
        <v>1502</v>
      </c>
      <c r="B342" s="24" t="s">
        <v>541</v>
      </c>
      <c r="C342" s="24">
        <v>10201170001</v>
      </c>
      <c r="D342" s="24" t="s">
        <v>1593</v>
      </c>
      <c r="E342" s="24" t="s">
        <v>1627</v>
      </c>
      <c r="F342" s="24" t="s">
        <v>153</v>
      </c>
      <c r="G342" s="24" t="s">
        <v>646</v>
      </c>
      <c r="H342" s="24">
        <v>2020</v>
      </c>
      <c r="I342" s="24" t="s">
        <v>144</v>
      </c>
      <c r="J342" s="24" t="s">
        <v>679</v>
      </c>
      <c r="K342" s="24">
        <v>15229798222</v>
      </c>
      <c r="L342" s="25">
        <v>48</v>
      </c>
      <c r="M342" s="25">
        <v>48</v>
      </c>
      <c r="N342" s="24"/>
      <c r="O342" s="25">
        <v>48</v>
      </c>
      <c r="P342" s="24"/>
      <c r="Q342" s="24"/>
      <c r="R342" s="24"/>
      <c r="S342" s="24"/>
      <c r="T342" s="24"/>
      <c r="U342" s="24"/>
      <c r="V342" s="24"/>
      <c r="W342" s="24"/>
      <c r="X342" s="24"/>
      <c r="Y342" s="24"/>
      <c r="Z342" s="24"/>
      <c r="AA342" s="24" t="s">
        <v>135</v>
      </c>
      <c r="AB342" s="24" t="s">
        <v>116</v>
      </c>
      <c r="AC342" s="24" t="s">
        <v>116</v>
      </c>
      <c r="AD342" s="24" t="s">
        <v>116</v>
      </c>
      <c r="AE342" s="24" t="s">
        <v>116</v>
      </c>
      <c r="AF342" s="24" t="s">
        <v>136</v>
      </c>
      <c r="AG342" s="24">
        <v>121</v>
      </c>
      <c r="AH342" s="24">
        <v>277</v>
      </c>
      <c r="AI342" s="24">
        <v>121</v>
      </c>
      <c r="AJ342" s="24">
        <v>277</v>
      </c>
      <c r="AK342" s="24" t="s">
        <v>172</v>
      </c>
      <c r="AL342" s="24" t="s">
        <v>173</v>
      </c>
      <c r="AM342" s="24"/>
    </row>
    <row r="343" s="11" customFormat="1" ht="105" customHeight="1" spans="1:39">
      <c r="A343" s="18" t="s">
        <v>1502</v>
      </c>
      <c r="B343" s="23" t="s">
        <v>541</v>
      </c>
      <c r="C343" s="24">
        <v>10201170002</v>
      </c>
      <c r="D343" s="24" t="s">
        <v>1593</v>
      </c>
      <c r="E343" s="24" t="s">
        <v>1628</v>
      </c>
      <c r="F343" s="24" t="s">
        <v>151</v>
      </c>
      <c r="G343" s="24" t="s">
        <v>220</v>
      </c>
      <c r="H343" s="24">
        <v>2020</v>
      </c>
      <c r="I343" s="24" t="s">
        <v>144</v>
      </c>
      <c r="J343" s="24" t="s">
        <v>221</v>
      </c>
      <c r="K343" s="27">
        <v>13310991953</v>
      </c>
      <c r="L343" s="24">
        <v>49</v>
      </c>
      <c r="M343" s="24">
        <v>49</v>
      </c>
      <c r="N343" s="24"/>
      <c r="O343" s="24">
        <v>49</v>
      </c>
      <c r="P343" s="24"/>
      <c r="Q343" s="24"/>
      <c r="R343" s="24"/>
      <c r="S343" s="24"/>
      <c r="T343" s="24"/>
      <c r="U343" s="24"/>
      <c r="V343" s="24"/>
      <c r="W343" s="24"/>
      <c r="X343" s="24"/>
      <c r="Y343" s="24"/>
      <c r="Z343" s="24"/>
      <c r="AA343" s="24" t="s">
        <v>135</v>
      </c>
      <c r="AB343" s="24" t="s">
        <v>116</v>
      </c>
      <c r="AC343" s="24" t="s">
        <v>116</v>
      </c>
      <c r="AD343" s="24" t="s">
        <v>116</v>
      </c>
      <c r="AE343" s="24" t="s">
        <v>116</v>
      </c>
      <c r="AF343" s="24" t="s">
        <v>136</v>
      </c>
      <c r="AG343" s="24">
        <v>73</v>
      </c>
      <c r="AH343" s="24">
        <v>172</v>
      </c>
      <c r="AI343" s="24">
        <v>73</v>
      </c>
      <c r="AJ343" s="24">
        <v>172</v>
      </c>
      <c r="AK343" s="24" t="s">
        <v>172</v>
      </c>
      <c r="AL343" s="24" t="s">
        <v>173</v>
      </c>
      <c r="AM343" s="24"/>
    </row>
    <row r="344" s="11" customFormat="1" ht="59" customHeight="1" spans="1:39">
      <c r="A344" s="18" t="s">
        <v>1502</v>
      </c>
      <c r="B344" s="23" t="s">
        <v>541</v>
      </c>
      <c r="C344" s="24">
        <v>10201170003</v>
      </c>
      <c r="D344" s="24" t="s">
        <v>1593</v>
      </c>
      <c r="E344" s="24" t="s">
        <v>1629</v>
      </c>
      <c r="F344" s="33" t="s">
        <v>149</v>
      </c>
      <c r="G344" s="24" t="s">
        <v>226</v>
      </c>
      <c r="H344" s="24">
        <v>2020</v>
      </c>
      <c r="I344" s="24" t="s">
        <v>144</v>
      </c>
      <c r="J344" s="24" t="s">
        <v>160</v>
      </c>
      <c r="K344" s="24">
        <v>13772379219</v>
      </c>
      <c r="L344" s="24">
        <v>10</v>
      </c>
      <c r="M344" s="24">
        <v>10</v>
      </c>
      <c r="N344" s="24"/>
      <c r="O344" s="24"/>
      <c r="P344" s="24">
        <v>10</v>
      </c>
      <c r="Q344" s="24"/>
      <c r="R344" s="24"/>
      <c r="S344" s="24"/>
      <c r="T344" s="24"/>
      <c r="U344" s="24"/>
      <c r="V344" s="24"/>
      <c r="W344" s="24"/>
      <c r="X344" s="24"/>
      <c r="Y344" s="24"/>
      <c r="Z344" s="24"/>
      <c r="AA344" s="24" t="s">
        <v>135</v>
      </c>
      <c r="AB344" s="24" t="s">
        <v>116</v>
      </c>
      <c r="AC344" s="24" t="s">
        <v>116</v>
      </c>
      <c r="AD344" s="24" t="s">
        <v>116</v>
      </c>
      <c r="AE344" s="24" t="s">
        <v>116</v>
      </c>
      <c r="AF344" s="24" t="s">
        <v>136</v>
      </c>
      <c r="AG344" s="24">
        <v>64</v>
      </c>
      <c r="AH344" s="24">
        <v>146</v>
      </c>
      <c r="AI344" s="24">
        <v>64</v>
      </c>
      <c r="AJ344" s="24">
        <v>146</v>
      </c>
      <c r="AK344" s="24" t="s">
        <v>172</v>
      </c>
      <c r="AL344" s="24" t="s">
        <v>173</v>
      </c>
      <c r="AM344" s="24"/>
    </row>
    <row r="345" s="11" customFormat="1" ht="59" customHeight="1" spans="1:39">
      <c r="A345" s="18" t="s">
        <v>1502</v>
      </c>
      <c r="B345" s="23" t="s">
        <v>541</v>
      </c>
      <c r="C345" s="24">
        <v>10201170004</v>
      </c>
      <c r="D345" s="24" t="s">
        <v>1593</v>
      </c>
      <c r="E345" s="24" t="s">
        <v>1630</v>
      </c>
      <c r="F345" s="33" t="s">
        <v>149</v>
      </c>
      <c r="G345" s="24" t="s">
        <v>226</v>
      </c>
      <c r="H345" s="24">
        <v>2020</v>
      </c>
      <c r="I345" s="24" t="s">
        <v>144</v>
      </c>
      <c r="J345" s="24" t="s">
        <v>160</v>
      </c>
      <c r="K345" s="24">
        <v>13772379219</v>
      </c>
      <c r="L345" s="24">
        <v>6</v>
      </c>
      <c r="M345" s="24">
        <v>6</v>
      </c>
      <c r="N345" s="24"/>
      <c r="O345" s="24"/>
      <c r="P345" s="24">
        <v>6</v>
      </c>
      <c r="Q345" s="24"/>
      <c r="R345" s="24"/>
      <c r="S345" s="24"/>
      <c r="T345" s="24"/>
      <c r="U345" s="24"/>
      <c r="V345" s="24"/>
      <c r="W345" s="24"/>
      <c r="X345" s="24"/>
      <c r="Y345" s="24"/>
      <c r="Z345" s="24"/>
      <c r="AA345" s="24" t="s">
        <v>135</v>
      </c>
      <c r="AB345" s="24" t="s">
        <v>116</v>
      </c>
      <c r="AC345" s="24" t="s">
        <v>116</v>
      </c>
      <c r="AD345" s="24" t="s">
        <v>116</v>
      </c>
      <c r="AE345" s="24" t="s">
        <v>116</v>
      </c>
      <c r="AF345" s="24" t="s">
        <v>136</v>
      </c>
      <c r="AG345" s="24">
        <v>64</v>
      </c>
      <c r="AH345" s="24">
        <v>146</v>
      </c>
      <c r="AI345" s="24">
        <v>64</v>
      </c>
      <c r="AJ345" s="24">
        <v>146</v>
      </c>
      <c r="AK345" s="24" t="s">
        <v>172</v>
      </c>
      <c r="AL345" s="24" t="s">
        <v>173</v>
      </c>
      <c r="AM345" s="24"/>
    </row>
    <row r="346" s="11" customFormat="1" ht="59" customHeight="1" spans="1:39">
      <c r="A346" s="18" t="s">
        <v>1502</v>
      </c>
      <c r="B346" s="23" t="s">
        <v>541</v>
      </c>
      <c r="C346" s="24">
        <v>10201170005</v>
      </c>
      <c r="D346" s="24" t="s">
        <v>1593</v>
      </c>
      <c r="E346" s="24" t="s">
        <v>1631</v>
      </c>
      <c r="F346" s="33" t="s">
        <v>149</v>
      </c>
      <c r="G346" s="24" t="s">
        <v>228</v>
      </c>
      <c r="H346" s="24">
        <v>2020</v>
      </c>
      <c r="I346" s="24" t="s">
        <v>144</v>
      </c>
      <c r="J346" s="24" t="s">
        <v>160</v>
      </c>
      <c r="K346" s="24">
        <v>13772379219</v>
      </c>
      <c r="L346" s="24">
        <v>1</v>
      </c>
      <c r="M346" s="24">
        <v>1</v>
      </c>
      <c r="N346" s="24"/>
      <c r="O346" s="24"/>
      <c r="P346" s="24">
        <v>1</v>
      </c>
      <c r="Q346" s="24"/>
      <c r="R346" s="24"/>
      <c r="S346" s="24"/>
      <c r="T346" s="24"/>
      <c r="U346" s="24"/>
      <c r="V346" s="24"/>
      <c r="W346" s="24"/>
      <c r="X346" s="24"/>
      <c r="Y346" s="24"/>
      <c r="Z346" s="24"/>
      <c r="AA346" s="24" t="s">
        <v>135</v>
      </c>
      <c r="AB346" s="24" t="s">
        <v>116</v>
      </c>
      <c r="AC346" s="24" t="s">
        <v>116</v>
      </c>
      <c r="AD346" s="24" t="s">
        <v>116</v>
      </c>
      <c r="AE346" s="24" t="s">
        <v>116</v>
      </c>
      <c r="AF346" s="24" t="s">
        <v>136</v>
      </c>
      <c r="AG346" s="24">
        <v>79</v>
      </c>
      <c r="AH346" s="24">
        <v>157</v>
      </c>
      <c r="AI346" s="24">
        <v>79</v>
      </c>
      <c r="AJ346" s="24">
        <v>157</v>
      </c>
      <c r="AK346" s="24" t="s">
        <v>172</v>
      </c>
      <c r="AL346" s="24" t="s">
        <v>173</v>
      </c>
      <c r="AM346" s="24"/>
    </row>
    <row r="347" s="11" customFormat="1" ht="59" customHeight="1" spans="1:39">
      <c r="A347" s="18" t="s">
        <v>1502</v>
      </c>
      <c r="B347" s="23" t="s">
        <v>541</v>
      </c>
      <c r="C347" s="24">
        <v>10201170006</v>
      </c>
      <c r="D347" s="24" t="s">
        <v>1593</v>
      </c>
      <c r="E347" s="24" t="s">
        <v>1632</v>
      </c>
      <c r="F347" s="33" t="s">
        <v>149</v>
      </c>
      <c r="G347" s="24" t="s">
        <v>284</v>
      </c>
      <c r="H347" s="24">
        <v>2020</v>
      </c>
      <c r="I347" s="24" t="s">
        <v>144</v>
      </c>
      <c r="J347" s="24" t="s">
        <v>160</v>
      </c>
      <c r="K347" s="24">
        <v>13772379219</v>
      </c>
      <c r="L347" s="24">
        <v>15</v>
      </c>
      <c r="M347" s="24">
        <v>15</v>
      </c>
      <c r="N347" s="24"/>
      <c r="O347" s="24"/>
      <c r="P347" s="24">
        <v>15</v>
      </c>
      <c r="Q347" s="24"/>
      <c r="R347" s="24"/>
      <c r="S347" s="24"/>
      <c r="T347" s="24"/>
      <c r="U347" s="24"/>
      <c r="V347" s="24"/>
      <c r="W347" s="24"/>
      <c r="X347" s="24"/>
      <c r="Y347" s="24"/>
      <c r="Z347" s="24"/>
      <c r="AA347" s="24" t="s">
        <v>135</v>
      </c>
      <c r="AB347" s="24" t="s">
        <v>116</v>
      </c>
      <c r="AC347" s="24" t="s">
        <v>116</v>
      </c>
      <c r="AD347" s="24" t="s">
        <v>116</v>
      </c>
      <c r="AE347" s="24" t="s">
        <v>116</v>
      </c>
      <c r="AF347" s="24" t="s">
        <v>136</v>
      </c>
      <c r="AG347" s="24">
        <v>129</v>
      </c>
      <c r="AH347" s="24">
        <v>302</v>
      </c>
      <c r="AI347" s="24">
        <v>129</v>
      </c>
      <c r="AJ347" s="24">
        <v>302</v>
      </c>
      <c r="AK347" s="24" t="s">
        <v>172</v>
      </c>
      <c r="AL347" s="24" t="s">
        <v>173</v>
      </c>
      <c r="AM347" s="24"/>
    </row>
    <row r="348" s="11" customFormat="1" ht="59" customHeight="1" spans="1:39">
      <c r="A348" s="18" t="s">
        <v>1502</v>
      </c>
      <c r="B348" s="23" t="s">
        <v>541</v>
      </c>
      <c r="C348" s="24">
        <v>10201170007</v>
      </c>
      <c r="D348" s="24" t="s">
        <v>1593</v>
      </c>
      <c r="E348" s="24" t="s">
        <v>1633</v>
      </c>
      <c r="F348" s="33" t="s">
        <v>149</v>
      </c>
      <c r="G348" s="24" t="s">
        <v>287</v>
      </c>
      <c r="H348" s="24">
        <v>2020</v>
      </c>
      <c r="I348" s="24" t="s">
        <v>144</v>
      </c>
      <c r="J348" s="24" t="s">
        <v>160</v>
      </c>
      <c r="K348" s="24">
        <v>13772379219</v>
      </c>
      <c r="L348" s="24">
        <v>1.5</v>
      </c>
      <c r="M348" s="24">
        <v>1.5</v>
      </c>
      <c r="N348" s="24"/>
      <c r="O348" s="24"/>
      <c r="P348" s="24">
        <v>1.5</v>
      </c>
      <c r="Q348" s="24"/>
      <c r="R348" s="24"/>
      <c r="S348" s="24"/>
      <c r="T348" s="24"/>
      <c r="U348" s="24"/>
      <c r="V348" s="24"/>
      <c r="W348" s="24"/>
      <c r="X348" s="24"/>
      <c r="Y348" s="24"/>
      <c r="Z348" s="24"/>
      <c r="AA348" s="24" t="s">
        <v>135</v>
      </c>
      <c r="AB348" s="24" t="s">
        <v>116</v>
      </c>
      <c r="AC348" s="24" t="s">
        <v>116</v>
      </c>
      <c r="AD348" s="24" t="s">
        <v>116</v>
      </c>
      <c r="AE348" s="24" t="s">
        <v>116</v>
      </c>
      <c r="AF348" s="24" t="s">
        <v>136</v>
      </c>
      <c r="AG348" s="24">
        <v>73</v>
      </c>
      <c r="AH348" s="24">
        <v>176</v>
      </c>
      <c r="AI348" s="24">
        <v>73</v>
      </c>
      <c r="AJ348" s="24">
        <v>176</v>
      </c>
      <c r="AK348" s="24" t="s">
        <v>172</v>
      </c>
      <c r="AL348" s="24" t="s">
        <v>173</v>
      </c>
      <c r="AM348" s="24"/>
    </row>
    <row r="349" s="11" customFormat="1" ht="59" customHeight="1" spans="1:39">
      <c r="A349" s="18" t="s">
        <v>1502</v>
      </c>
      <c r="B349" s="23" t="s">
        <v>541</v>
      </c>
      <c r="C349" s="24">
        <v>10201170008</v>
      </c>
      <c r="D349" s="24" t="s">
        <v>1593</v>
      </c>
      <c r="E349" s="24" t="s">
        <v>1633</v>
      </c>
      <c r="F349" s="33" t="s">
        <v>149</v>
      </c>
      <c r="G349" s="24" t="s">
        <v>1317</v>
      </c>
      <c r="H349" s="24">
        <v>2020</v>
      </c>
      <c r="I349" s="24" t="s">
        <v>144</v>
      </c>
      <c r="J349" s="24" t="s">
        <v>160</v>
      </c>
      <c r="K349" s="24">
        <v>13772379219</v>
      </c>
      <c r="L349" s="24">
        <v>1.5</v>
      </c>
      <c r="M349" s="24">
        <v>1.5</v>
      </c>
      <c r="N349" s="24"/>
      <c r="O349" s="24"/>
      <c r="P349" s="24">
        <v>1.5</v>
      </c>
      <c r="Q349" s="24"/>
      <c r="R349" s="24"/>
      <c r="S349" s="24"/>
      <c r="T349" s="24"/>
      <c r="U349" s="24"/>
      <c r="V349" s="24"/>
      <c r="W349" s="24"/>
      <c r="X349" s="24"/>
      <c r="Y349" s="24"/>
      <c r="Z349" s="24"/>
      <c r="AA349" s="24" t="s">
        <v>135</v>
      </c>
      <c r="AB349" s="24" t="s">
        <v>116</v>
      </c>
      <c r="AC349" s="24" t="s">
        <v>116</v>
      </c>
      <c r="AD349" s="24" t="s">
        <v>116</v>
      </c>
      <c r="AE349" s="24" t="s">
        <v>116</v>
      </c>
      <c r="AF349" s="24" t="s">
        <v>136</v>
      </c>
      <c r="AG349" s="24">
        <v>73</v>
      </c>
      <c r="AH349" s="24">
        <v>176</v>
      </c>
      <c r="AI349" s="24">
        <v>73</v>
      </c>
      <c r="AJ349" s="24">
        <v>176</v>
      </c>
      <c r="AK349" s="24" t="s">
        <v>172</v>
      </c>
      <c r="AL349" s="24" t="s">
        <v>173</v>
      </c>
      <c r="AM349" s="24"/>
    </row>
    <row r="350" s="11" customFormat="1" ht="59" customHeight="1" spans="1:39">
      <c r="A350" s="18" t="s">
        <v>1502</v>
      </c>
      <c r="B350" s="23" t="s">
        <v>541</v>
      </c>
      <c r="C350" s="24">
        <v>10201170009</v>
      </c>
      <c r="D350" s="24" t="s">
        <v>1593</v>
      </c>
      <c r="E350" s="24" t="s">
        <v>1634</v>
      </c>
      <c r="F350" s="33" t="s">
        <v>149</v>
      </c>
      <c r="G350" s="24" t="s">
        <v>293</v>
      </c>
      <c r="H350" s="24">
        <v>2020</v>
      </c>
      <c r="I350" s="24" t="s">
        <v>144</v>
      </c>
      <c r="J350" s="24" t="s">
        <v>160</v>
      </c>
      <c r="K350" s="24">
        <v>13772379219</v>
      </c>
      <c r="L350" s="24">
        <v>50</v>
      </c>
      <c r="M350" s="24">
        <v>50</v>
      </c>
      <c r="N350" s="24"/>
      <c r="O350" s="24"/>
      <c r="P350" s="24">
        <v>50</v>
      </c>
      <c r="Q350" s="24"/>
      <c r="R350" s="24"/>
      <c r="S350" s="24"/>
      <c r="T350" s="24"/>
      <c r="U350" s="24"/>
      <c r="V350" s="24"/>
      <c r="W350" s="24"/>
      <c r="X350" s="24"/>
      <c r="Y350" s="24"/>
      <c r="Z350" s="24"/>
      <c r="AA350" s="24" t="s">
        <v>135</v>
      </c>
      <c r="AB350" s="24" t="s">
        <v>116</v>
      </c>
      <c r="AC350" s="24" t="s">
        <v>116</v>
      </c>
      <c r="AD350" s="24" t="s">
        <v>116</v>
      </c>
      <c r="AE350" s="24" t="s">
        <v>116</v>
      </c>
      <c r="AF350" s="24" t="s">
        <v>136</v>
      </c>
      <c r="AG350" s="24">
        <v>89</v>
      </c>
      <c r="AH350" s="24">
        <v>195</v>
      </c>
      <c r="AI350" s="24">
        <v>89</v>
      </c>
      <c r="AJ350" s="24">
        <v>195</v>
      </c>
      <c r="AK350" s="24" t="s">
        <v>172</v>
      </c>
      <c r="AL350" s="24" t="s">
        <v>173</v>
      </c>
      <c r="AM350" s="24"/>
    </row>
    <row r="351" s="11" customFormat="1" ht="92" customHeight="1" spans="1:39">
      <c r="A351" s="18" t="s">
        <v>1502</v>
      </c>
      <c r="B351" s="23" t="s">
        <v>541</v>
      </c>
      <c r="C351" s="24">
        <v>10201170010</v>
      </c>
      <c r="D351" s="24" t="s">
        <v>1593</v>
      </c>
      <c r="E351" s="24" t="s">
        <v>1635</v>
      </c>
      <c r="F351" s="33" t="s">
        <v>155</v>
      </c>
      <c r="G351" s="24" t="s">
        <v>317</v>
      </c>
      <c r="H351" s="24">
        <v>2020</v>
      </c>
      <c r="I351" s="24" t="s">
        <v>144</v>
      </c>
      <c r="J351" s="48" t="s">
        <v>318</v>
      </c>
      <c r="K351" s="47">
        <v>13209128877</v>
      </c>
      <c r="L351" s="24">
        <v>80</v>
      </c>
      <c r="M351" s="24">
        <v>80</v>
      </c>
      <c r="N351" s="24"/>
      <c r="O351" s="24"/>
      <c r="P351" s="24">
        <v>80</v>
      </c>
      <c r="Q351" s="24"/>
      <c r="R351" s="24"/>
      <c r="S351" s="24"/>
      <c r="T351" s="24"/>
      <c r="U351" s="24"/>
      <c r="V351" s="24"/>
      <c r="W351" s="24"/>
      <c r="X351" s="24"/>
      <c r="Y351" s="24"/>
      <c r="Z351" s="24"/>
      <c r="AA351" s="24" t="s">
        <v>135</v>
      </c>
      <c r="AB351" s="24" t="s">
        <v>116</v>
      </c>
      <c r="AC351" s="24" t="s">
        <v>116</v>
      </c>
      <c r="AD351" s="24" t="s">
        <v>116</v>
      </c>
      <c r="AE351" s="24" t="s">
        <v>116</v>
      </c>
      <c r="AF351" s="24" t="s">
        <v>136</v>
      </c>
      <c r="AG351" s="24">
        <v>79</v>
      </c>
      <c r="AH351" s="24">
        <v>192</v>
      </c>
      <c r="AI351" s="24">
        <v>79</v>
      </c>
      <c r="AJ351" s="24">
        <v>192</v>
      </c>
      <c r="AK351" s="24" t="s">
        <v>172</v>
      </c>
      <c r="AL351" s="24" t="s">
        <v>173</v>
      </c>
      <c r="AM351" s="24"/>
    </row>
    <row r="352" s="11" customFormat="1" ht="143" customHeight="1" spans="1:39">
      <c r="A352" s="18" t="s">
        <v>1502</v>
      </c>
      <c r="B352" s="23" t="s">
        <v>541</v>
      </c>
      <c r="C352" s="24">
        <v>10201170011</v>
      </c>
      <c r="D352" s="24" t="s">
        <v>1593</v>
      </c>
      <c r="E352" s="24" t="s">
        <v>1636</v>
      </c>
      <c r="F352" s="24" t="s">
        <v>153</v>
      </c>
      <c r="G352" s="24" t="s">
        <v>1298</v>
      </c>
      <c r="H352" s="24">
        <v>2020</v>
      </c>
      <c r="I352" s="24" t="s">
        <v>144</v>
      </c>
      <c r="J352" s="24" t="s">
        <v>1299</v>
      </c>
      <c r="K352" s="24">
        <v>15109122000</v>
      </c>
      <c r="L352" s="25">
        <v>135</v>
      </c>
      <c r="M352" s="25">
        <v>135</v>
      </c>
      <c r="N352" s="24"/>
      <c r="O352" s="24"/>
      <c r="P352" s="25">
        <v>135</v>
      </c>
      <c r="Q352" s="24"/>
      <c r="R352" s="24"/>
      <c r="S352" s="24"/>
      <c r="T352" s="24"/>
      <c r="U352" s="24"/>
      <c r="V352" s="24"/>
      <c r="W352" s="24"/>
      <c r="X352" s="24"/>
      <c r="Y352" s="24"/>
      <c r="Z352" s="24"/>
      <c r="AA352" s="24" t="s">
        <v>135</v>
      </c>
      <c r="AB352" s="24" t="s">
        <v>116</v>
      </c>
      <c r="AC352" s="24" t="s">
        <v>116</v>
      </c>
      <c r="AD352" s="24" t="s">
        <v>116</v>
      </c>
      <c r="AE352" s="24" t="s">
        <v>116</v>
      </c>
      <c r="AF352" s="24" t="s">
        <v>136</v>
      </c>
      <c r="AG352" s="24">
        <v>30</v>
      </c>
      <c r="AH352" s="24">
        <v>60</v>
      </c>
      <c r="AI352" s="24">
        <v>30</v>
      </c>
      <c r="AJ352" s="24">
        <v>60</v>
      </c>
      <c r="AK352" s="24" t="s">
        <v>172</v>
      </c>
      <c r="AL352" s="24" t="s">
        <v>173</v>
      </c>
      <c r="AM352" s="24"/>
    </row>
    <row r="353" s="11" customFormat="1" ht="95" customHeight="1" spans="1:39">
      <c r="A353" s="18" t="s">
        <v>1502</v>
      </c>
      <c r="B353" s="23" t="s">
        <v>541</v>
      </c>
      <c r="C353" s="24">
        <v>10201170012</v>
      </c>
      <c r="D353" s="24" t="s">
        <v>1593</v>
      </c>
      <c r="E353" s="24" t="s">
        <v>1637</v>
      </c>
      <c r="F353" s="24" t="s">
        <v>151</v>
      </c>
      <c r="G353" s="24" t="s">
        <v>1301</v>
      </c>
      <c r="H353" s="24">
        <v>2020</v>
      </c>
      <c r="I353" s="24" t="s">
        <v>144</v>
      </c>
      <c r="J353" s="24" t="s">
        <v>1299</v>
      </c>
      <c r="K353" s="24">
        <v>15109122000</v>
      </c>
      <c r="L353" s="25">
        <v>105</v>
      </c>
      <c r="M353" s="25">
        <v>105</v>
      </c>
      <c r="N353" s="24"/>
      <c r="O353" s="24"/>
      <c r="P353" s="25">
        <v>105</v>
      </c>
      <c r="Q353" s="24"/>
      <c r="R353" s="24"/>
      <c r="S353" s="24"/>
      <c r="T353" s="24"/>
      <c r="U353" s="24"/>
      <c r="V353" s="24"/>
      <c r="W353" s="24"/>
      <c r="X353" s="24"/>
      <c r="Y353" s="24"/>
      <c r="Z353" s="24"/>
      <c r="AA353" s="24" t="s">
        <v>135</v>
      </c>
      <c r="AB353" s="24" t="s">
        <v>116</v>
      </c>
      <c r="AC353" s="24" t="s">
        <v>116</v>
      </c>
      <c r="AD353" s="24" t="s">
        <v>116</v>
      </c>
      <c r="AE353" s="24" t="s">
        <v>116</v>
      </c>
      <c r="AF353" s="24" t="s">
        <v>136</v>
      </c>
      <c r="AG353" s="24">
        <v>637</v>
      </c>
      <c r="AH353" s="24">
        <v>1381</v>
      </c>
      <c r="AI353" s="24">
        <v>637</v>
      </c>
      <c r="AJ353" s="24">
        <v>1381</v>
      </c>
      <c r="AK353" s="24" t="s">
        <v>172</v>
      </c>
      <c r="AL353" s="24" t="s">
        <v>173</v>
      </c>
      <c r="AM353" s="24"/>
    </row>
    <row r="354" s="11" customFormat="1" ht="166" customHeight="1" spans="1:39">
      <c r="A354" s="18" t="s">
        <v>1502</v>
      </c>
      <c r="B354" s="23" t="s">
        <v>541</v>
      </c>
      <c r="C354" s="24">
        <v>10201170013</v>
      </c>
      <c r="D354" s="24" t="s">
        <v>1593</v>
      </c>
      <c r="E354" s="24" t="s">
        <v>1638</v>
      </c>
      <c r="F354" s="24" t="s">
        <v>149</v>
      </c>
      <c r="G354" s="24" t="s">
        <v>1303</v>
      </c>
      <c r="H354" s="24">
        <v>2020</v>
      </c>
      <c r="I354" s="24" t="s">
        <v>144</v>
      </c>
      <c r="J354" s="24" t="s">
        <v>1299</v>
      </c>
      <c r="K354" s="24">
        <v>15109122000</v>
      </c>
      <c r="L354" s="25">
        <v>127.5</v>
      </c>
      <c r="M354" s="25">
        <v>127.5</v>
      </c>
      <c r="N354" s="24"/>
      <c r="O354" s="24"/>
      <c r="P354" s="25">
        <v>127.5</v>
      </c>
      <c r="Q354" s="24"/>
      <c r="R354" s="24"/>
      <c r="S354" s="24"/>
      <c r="T354" s="24"/>
      <c r="U354" s="24"/>
      <c r="V354" s="24"/>
      <c r="W354" s="24"/>
      <c r="X354" s="24"/>
      <c r="Y354" s="24"/>
      <c r="Z354" s="24"/>
      <c r="AA354" s="24" t="s">
        <v>135</v>
      </c>
      <c r="AB354" s="24" t="s">
        <v>116</v>
      </c>
      <c r="AC354" s="24" t="s">
        <v>116</v>
      </c>
      <c r="AD354" s="24" t="s">
        <v>116</v>
      </c>
      <c r="AE354" s="24" t="s">
        <v>116</v>
      </c>
      <c r="AF354" s="24" t="s">
        <v>136</v>
      </c>
      <c r="AG354" s="24">
        <v>250</v>
      </c>
      <c r="AH354" s="24">
        <v>565</v>
      </c>
      <c r="AI354" s="24">
        <v>250</v>
      </c>
      <c r="AJ354" s="24">
        <v>565</v>
      </c>
      <c r="AK354" s="24" t="s">
        <v>172</v>
      </c>
      <c r="AL354" s="24" t="s">
        <v>173</v>
      </c>
      <c r="AM354" s="24"/>
    </row>
    <row r="355" s="11" customFormat="1" ht="54" customHeight="1" spans="1:39">
      <c r="A355" s="18" t="s">
        <v>1502</v>
      </c>
      <c r="B355" s="23" t="s">
        <v>541</v>
      </c>
      <c r="C355" s="24">
        <v>10201170014</v>
      </c>
      <c r="D355" s="24" t="s">
        <v>1593</v>
      </c>
      <c r="E355" s="24" t="s">
        <v>1639</v>
      </c>
      <c r="F355" s="24" t="s">
        <v>143</v>
      </c>
      <c r="G355" s="24" t="s">
        <v>1265</v>
      </c>
      <c r="H355" s="24">
        <v>2020</v>
      </c>
      <c r="I355" s="24" t="s">
        <v>144</v>
      </c>
      <c r="J355" s="24" t="s">
        <v>1299</v>
      </c>
      <c r="K355" s="24">
        <v>15109122000</v>
      </c>
      <c r="L355" s="25">
        <v>15</v>
      </c>
      <c r="M355" s="25">
        <v>15</v>
      </c>
      <c r="N355" s="24"/>
      <c r="O355" s="24"/>
      <c r="P355" s="25">
        <v>15</v>
      </c>
      <c r="Q355" s="24"/>
      <c r="R355" s="24"/>
      <c r="S355" s="24"/>
      <c r="T355" s="24"/>
      <c r="U355" s="24"/>
      <c r="V355" s="24"/>
      <c r="W355" s="24"/>
      <c r="X355" s="24"/>
      <c r="Y355" s="24"/>
      <c r="Z355" s="24"/>
      <c r="AA355" s="24" t="s">
        <v>135</v>
      </c>
      <c r="AB355" s="24" t="s">
        <v>116</v>
      </c>
      <c r="AC355" s="24" t="s">
        <v>116</v>
      </c>
      <c r="AD355" s="24" t="s">
        <v>116</v>
      </c>
      <c r="AE355" s="24" t="s">
        <v>116</v>
      </c>
      <c r="AF355" s="24" t="s">
        <v>136</v>
      </c>
      <c r="AG355" s="24">
        <v>747</v>
      </c>
      <c r="AH355" s="24">
        <v>1608</v>
      </c>
      <c r="AI355" s="24">
        <v>747</v>
      </c>
      <c r="AJ355" s="24">
        <v>1608</v>
      </c>
      <c r="AK355" s="24" t="s">
        <v>172</v>
      </c>
      <c r="AL355" s="24" t="s">
        <v>173</v>
      </c>
      <c r="AM355" s="24"/>
    </row>
    <row r="356" s="11" customFormat="1" ht="172" customHeight="1" spans="1:39">
      <c r="A356" s="18" t="s">
        <v>1502</v>
      </c>
      <c r="B356" s="23" t="s">
        <v>541</v>
      </c>
      <c r="C356" s="24">
        <v>10201170015</v>
      </c>
      <c r="D356" s="24" t="s">
        <v>1593</v>
      </c>
      <c r="E356" s="24" t="s">
        <v>1640</v>
      </c>
      <c r="F356" s="24" t="s">
        <v>155</v>
      </c>
      <c r="G356" s="24" t="s">
        <v>1306</v>
      </c>
      <c r="H356" s="24">
        <v>2020</v>
      </c>
      <c r="I356" s="24" t="s">
        <v>144</v>
      </c>
      <c r="J356" s="24" t="s">
        <v>1299</v>
      </c>
      <c r="K356" s="24">
        <v>15109122000</v>
      </c>
      <c r="L356" s="25">
        <v>363.8</v>
      </c>
      <c r="M356" s="25">
        <v>363.8</v>
      </c>
      <c r="N356" s="24"/>
      <c r="O356" s="24"/>
      <c r="P356" s="25">
        <v>363.8</v>
      </c>
      <c r="Q356" s="24"/>
      <c r="R356" s="24"/>
      <c r="S356" s="24"/>
      <c r="T356" s="24"/>
      <c r="U356" s="24"/>
      <c r="V356" s="24"/>
      <c r="W356" s="24"/>
      <c r="X356" s="24"/>
      <c r="Y356" s="24"/>
      <c r="Z356" s="24"/>
      <c r="AA356" s="24" t="s">
        <v>135</v>
      </c>
      <c r="AB356" s="24" t="s">
        <v>116</v>
      </c>
      <c r="AC356" s="24" t="s">
        <v>116</v>
      </c>
      <c r="AD356" s="24" t="s">
        <v>116</v>
      </c>
      <c r="AE356" s="24" t="s">
        <v>116</v>
      </c>
      <c r="AF356" s="24" t="s">
        <v>136</v>
      </c>
      <c r="AG356" s="24">
        <v>102</v>
      </c>
      <c r="AH356" s="24">
        <v>235</v>
      </c>
      <c r="AI356" s="24">
        <v>102</v>
      </c>
      <c r="AJ356" s="24">
        <v>235</v>
      </c>
      <c r="AK356" s="24" t="s">
        <v>172</v>
      </c>
      <c r="AL356" s="24" t="s">
        <v>173</v>
      </c>
      <c r="AM356" s="24"/>
    </row>
    <row r="357" s="11" customFormat="1" ht="64" customHeight="1" spans="1:39">
      <c r="A357" s="18" t="s">
        <v>1502</v>
      </c>
      <c r="B357" s="23" t="s">
        <v>541</v>
      </c>
      <c r="C357" s="24">
        <v>10201170016</v>
      </c>
      <c r="D357" s="24" t="s">
        <v>1593</v>
      </c>
      <c r="E357" s="24" t="s">
        <v>1641</v>
      </c>
      <c r="F357" s="24" t="s">
        <v>157</v>
      </c>
      <c r="G357" s="24" t="s">
        <v>1308</v>
      </c>
      <c r="H357" s="24">
        <v>2020</v>
      </c>
      <c r="I357" s="24" t="s">
        <v>144</v>
      </c>
      <c r="J357" s="24" t="s">
        <v>1299</v>
      </c>
      <c r="K357" s="24">
        <v>15109122000</v>
      </c>
      <c r="L357" s="25">
        <v>12.8</v>
      </c>
      <c r="M357" s="25">
        <v>12.8</v>
      </c>
      <c r="N357" s="24"/>
      <c r="O357" s="24"/>
      <c r="P357" s="25">
        <v>12.8</v>
      </c>
      <c r="Q357" s="24"/>
      <c r="R357" s="24"/>
      <c r="S357" s="24"/>
      <c r="T357" s="24"/>
      <c r="U357" s="24"/>
      <c r="V357" s="24"/>
      <c r="W357" s="24"/>
      <c r="X357" s="24"/>
      <c r="Y357" s="24"/>
      <c r="Z357" s="24"/>
      <c r="AA357" s="24" t="s">
        <v>135</v>
      </c>
      <c r="AB357" s="24" t="s">
        <v>116</v>
      </c>
      <c r="AC357" s="24" t="s">
        <v>116</v>
      </c>
      <c r="AD357" s="24" t="s">
        <v>116</v>
      </c>
      <c r="AE357" s="24" t="s">
        <v>116</v>
      </c>
      <c r="AF357" s="24" t="s">
        <v>136</v>
      </c>
      <c r="AG357" s="24">
        <v>582</v>
      </c>
      <c r="AH357" s="24">
        <v>1287</v>
      </c>
      <c r="AI357" s="24">
        <v>582</v>
      </c>
      <c r="AJ357" s="24">
        <v>1287</v>
      </c>
      <c r="AK357" s="24" t="s">
        <v>172</v>
      </c>
      <c r="AL357" s="24" t="s">
        <v>173</v>
      </c>
      <c r="AM357" s="24"/>
    </row>
    <row r="358" s="11" customFormat="1" ht="64" customHeight="1" spans="1:39">
      <c r="A358" s="18" t="s">
        <v>1502</v>
      </c>
      <c r="B358" s="23" t="s">
        <v>541</v>
      </c>
      <c r="C358" s="24">
        <v>10201170017</v>
      </c>
      <c r="D358" s="24" t="s">
        <v>1605</v>
      </c>
      <c r="E358" s="24" t="s">
        <v>1642</v>
      </c>
      <c r="F358" s="24" t="s">
        <v>153</v>
      </c>
      <c r="G358" s="24" t="s">
        <v>646</v>
      </c>
      <c r="H358" s="24">
        <v>2020</v>
      </c>
      <c r="I358" s="24" t="s">
        <v>144</v>
      </c>
      <c r="J358" s="24" t="s">
        <v>679</v>
      </c>
      <c r="K358" s="24">
        <v>15229798222</v>
      </c>
      <c r="L358" s="25">
        <v>25</v>
      </c>
      <c r="M358" s="25">
        <v>25</v>
      </c>
      <c r="N358" s="24"/>
      <c r="O358" s="24"/>
      <c r="P358" s="25">
        <v>25</v>
      </c>
      <c r="Q358" s="24"/>
      <c r="R358" s="24"/>
      <c r="S358" s="24"/>
      <c r="T358" s="24"/>
      <c r="U358" s="24"/>
      <c r="V358" s="24"/>
      <c r="W358" s="24"/>
      <c r="X358" s="24"/>
      <c r="Y358" s="24"/>
      <c r="Z358" s="24"/>
      <c r="AA358" s="24" t="s">
        <v>135</v>
      </c>
      <c r="AB358" s="24" t="s">
        <v>116</v>
      </c>
      <c r="AC358" s="24" t="s">
        <v>116</v>
      </c>
      <c r="AD358" s="24" t="s">
        <v>116</v>
      </c>
      <c r="AE358" s="24" t="s">
        <v>136</v>
      </c>
      <c r="AF358" s="24" t="s">
        <v>136</v>
      </c>
      <c r="AG358" s="24">
        <v>48</v>
      </c>
      <c r="AH358" s="24">
        <v>104</v>
      </c>
      <c r="AI358" s="24">
        <v>48</v>
      </c>
      <c r="AJ358" s="24">
        <v>104</v>
      </c>
      <c r="AK358" s="24" t="s">
        <v>172</v>
      </c>
      <c r="AL358" s="24" t="s">
        <v>173</v>
      </c>
      <c r="AM358" s="24"/>
    </row>
    <row r="359" s="11" customFormat="1" ht="64" customHeight="1" spans="1:39">
      <c r="A359" s="18" t="s">
        <v>1502</v>
      </c>
      <c r="B359" s="23" t="s">
        <v>541</v>
      </c>
      <c r="C359" s="24">
        <v>10201170018</v>
      </c>
      <c r="D359" s="24" t="s">
        <v>1605</v>
      </c>
      <c r="E359" s="24" t="s">
        <v>1643</v>
      </c>
      <c r="F359" s="24" t="s">
        <v>153</v>
      </c>
      <c r="G359" s="24" t="s">
        <v>351</v>
      </c>
      <c r="H359" s="24">
        <v>2020</v>
      </c>
      <c r="I359" s="24" t="s">
        <v>144</v>
      </c>
      <c r="J359" s="27" t="s">
        <v>421</v>
      </c>
      <c r="K359" s="27">
        <v>13991094438</v>
      </c>
      <c r="L359" s="25">
        <v>15.3</v>
      </c>
      <c r="M359" s="25">
        <v>15.3</v>
      </c>
      <c r="N359" s="24"/>
      <c r="O359" s="24"/>
      <c r="P359" s="25">
        <v>15.3</v>
      </c>
      <c r="Q359" s="24"/>
      <c r="R359" s="24"/>
      <c r="S359" s="24"/>
      <c r="T359" s="24"/>
      <c r="U359" s="24"/>
      <c r="V359" s="24"/>
      <c r="W359" s="24"/>
      <c r="X359" s="24"/>
      <c r="Y359" s="24"/>
      <c r="Z359" s="24"/>
      <c r="AA359" s="24" t="s">
        <v>135</v>
      </c>
      <c r="AB359" s="24" t="s">
        <v>116</v>
      </c>
      <c r="AC359" s="24" t="s">
        <v>116</v>
      </c>
      <c r="AD359" s="24" t="s">
        <v>116</v>
      </c>
      <c r="AE359" s="24" t="s">
        <v>116</v>
      </c>
      <c r="AF359" s="24" t="s">
        <v>136</v>
      </c>
      <c r="AG359" s="24">
        <v>154</v>
      </c>
      <c r="AH359" s="24">
        <v>497</v>
      </c>
      <c r="AI359" s="24">
        <v>154</v>
      </c>
      <c r="AJ359" s="24">
        <v>497</v>
      </c>
      <c r="AK359" s="24" t="s">
        <v>172</v>
      </c>
      <c r="AL359" s="24" t="s">
        <v>173</v>
      </c>
      <c r="AM359" s="24"/>
    </row>
    <row r="360" s="11" customFormat="1" ht="64" customHeight="1" spans="1:39">
      <c r="A360" s="18" t="s">
        <v>1502</v>
      </c>
      <c r="B360" s="23" t="s">
        <v>541</v>
      </c>
      <c r="C360" s="24">
        <v>10201170019</v>
      </c>
      <c r="D360" s="24" t="s">
        <v>1605</v>
      </c>
      <c r="E360" s="24" t="s">
        <v>1644</v>
      </c>
      <c r="F360" s="24" t="s">
        <v>151</v>
      </c>
      <c r="G360" s="24" t="s">
        <v>408</v>
      </c>
      <c r="H360" s="24">
        <v>2020</v>
      </c>
      <c r="I360" s="24" t="s">
        <v>144</v>
      </c>
      <c r="J360" s="24" t="s">
        <v>409</v>
      </c>
      <c r="K360" s="27">
        <v>15710427243</v>
      </c>
      <c r="L360" s="24">
        <v>18</v>
      </c>
      <c r="M360" s="24">
        <v>18</v>
      </c>
      <c r="N360" s="24"/>
      <c r="O360" s="24"/>
      <c r="P360" s="24">
        <v>18</v>
      </c>
      <c r="Q360" s="24"/>
      <c r="R360" s="24"/>
      <c r="S360" s="24"/>
      <c r="T360" s="24"/>
      <c r="U360" s="24"/>
      <c r="V360" s="24"/>
      <c r="W360" s="24"/>
      <c r="X360" s="24"/>
      <c r="Y360" s="24"/>
      <c r="Z360" s="24"/>
      <c r="AA360" s="24" t="s">
        <v>135</v>
      </c>
      <c r="AB360" s="24" t="s">
        <v>116</v>
      </c>
      <c r="AC360" s="24" t="s">
        <v>116</v>
      </c>
      <c r="AD360" s="24" t="s">
        <v>116</v>
      </c>
      <c r="AE360" s="24" t="s">
        <v>116</v>
      </c>
      <c r="AF360" s="24" t="s">
        <v>136</v>
      </c>
      <c r="AG360" s="24">
        <v>24</v>
      </c>
      <c r="AH360" s="24">
        <v>47</v>
      </c>
      <c r="AI360" s="24">
        <v>24</v>
      </c>
      <c r="AJ360" s="24">
        <v>47</v>
      </c>
      <c r="AK360" s="24" t="s">
        <v>172</v>
      </c>
      <c r="AL360" s="24" t="s">
        <v>173</v>
      </c>
      <c r="AM360" s="24"/>
    </row>
    <row r="361" s="11" customFormat="1" ht="64" customHeight="1" spans="1:39">
      <c r="A361" s="18" t="s">
        <v>1502</v>
      </c>
      <c r="B361" s="23" t="s">
        <v>541</v>
      </c>
      <c r="C361" s="24">
        <v>10201170020</v>
      </c>
      <c r="D361" s="24" t="s">
        <v>1605</v>
      </c>
      <c r="E361" s="24" t="s">
        <v>1645</v>
      </c>
      <c r="F361" s="24" t="s">
        <v>151</v>
      </c>
      <c r="G361" s="24" t="s">
        <v>405</v>
      </c>
      <c r="H361" s="24">
        <v>2020</v>
      </c>
      <c r="I361" s="24" t="s">
        <v>144</v>
      </c>
      <c r="J361" s="24" t="s">
        <v>406</v>
      </c>
      <c r="K361" s="27">
        <v>15091226539</v>
      </c>
      <c r="L361" s="25">
        <v>49</v>
      </c>
      <c r="M361" s="25">
        <v>49</v>
      </c>
      <c r="N361" s="24"/>
      <c r="O361" s="24"/>
      <c r="P361" s="25">
        <v>49</v>
      </c>
      <c r="Q361" s="24"/>
      <c r="R361" s="24"/>
      <c r="S361" s="24"/>
      <c r="T361" s="24"/>
      <c r="U361" s="24"/>
      <c r="V361" s="24"/>
      <c r="W361" s="24"/>
      <c r="X361" s="24"/>
      <c r="Y361" s="24"/>
      <c r="Z361" s="24"/>
      <c r="AA361" s="24" t="s">
        <v>135</v>
      </c>
      <c r="AB361" s="24" t="s">
        <v>116</v>
      </c>
      <c r="AC361" s="24" t="s">
        <v>116</v>
      </c>
      <c r="AD361" s="24" t="s">
        <v>116</v>
      </c>
      <c r="AE361" s="24" t="s">
        <v>116</v>
      </c>
      <c r="AF361" s="24" t="s">
        <v>136</v>
      </c>
      <c r="AG361" s="24">
        <v>100</v>
      </c>
      <c r="AH361" s="24">
        <v>213</v>
      </c>
      <c r="AI361" s="24">
        <v>100</v>
      </c>
      <c r="AJ361" s="24">
        <v>213</v>
      </c>
      <c r="AK361" s="24" t="s">
        <v>172</v>
      </c>
      <c r="AL361" s="24" t="s">
        <v>173</v>
      </c>
      <c r="AM361" s="24"/>
    </row>
    <row r="362" s="11" customFormat="1" ht="64" customHeight="1" spans="1:39">
      <c r="A362" s="18" t="s">
        <v>1502</v>
      </c>
      <c r="B362" s="23" t="s">
        <v>541</v>
      </c>
      <c r="C362" s="24">
        <v>10201170021</v>
      </c>
      <c r="D362" s="24" t="s">
        <v>1605</v>
      </c>
      <c r="E362" s="24" t="s">
        <v>1646</v>
      </c>
      <c r="F362" s="24" t="s">
        <v>151</v>
      </c>
      <c r="G362" s="24" t="s">
        <v>220</v>
      </c>
      <c r="H362" s="24">
        <v>2020</v>
      </c>
      <c r="I362" s="24" t="s">
        <v>144</v>
      </c>
      <c r="J362" s="24" t="s">
        <v>221</v>
      </c>
      <c r="K362" s="27">
        <v>13310991953</v>
      </c>
      <c r="L362" s="24">
        <v>10</v>
      </c>
      <c r="M362" s="24">
        <v>10</v>
      </c>
      <c r="N362" s="24"/>
      <c r="O362" s="24"/>
      <c r="P362" s="24">
        <v>10</v>
      </c>
      <c r="Q362" s="24"/>
      <c r="R362" s="24"/>
      <c r="S362" s="24"/>
      <c r="T362" s="24"/>
      <c r="U362" s="24"/>
      <c r="V362" s="24"/>
      <c r="W362" s="24"/>
      <c r="X362" s="24"/>
      <c r="Y362" s="24"/>
      <c r="Z362" s="24"/>
      <c r="AA362" s="24" t="s">
        <v>135</v>
      </c>
      <c r="AB362" s="24" t="s">
        <v>116</v>
      </c>
      <c r="AC362" s="24" t="s">
        <v>116</v>
      </c>
      <c r="AD362" s="24" t="s">
        <v>116</v>
      </c>
      <c r="AE362" s="24" t="s">
        <v>116</v>
      </c>
      <c r="AF362" s="24" t="s">
        <v>136</v>
      </c>
      <c r="AG362" s="24">
        <v>73</v>
      </c>
      <c r="AH362" s="24">
        <v>172</v>
      </c>
      <c r="AI362" s="24">
        <v>73</v>
      </c>
      <c r="AJ362" s="24">
        <v>172</v>
      </c>
      <c r="AK362" s="24" t="s">
        <v>172</v>
      </c>
      <c r="AL362" s="24" t="s">
        <v>173</v>
      </c>
      <c r="AM362" s="24"/>
    </row>
    <row r="363" s="11" customFormat="1" ht="64" customHeight="1" spans="1:39">
      <c r="A363" s="18" t="s">
        <v>1502</v>
      </c>
      <c r="B363" s="23" t="s">
        <v>541</v>
      </c>
      <c r="C363" s="24">
        <v>10201170022</v>
      </c>
      <c r="D363" s="24" t="s">
        <v>1605</v>
      </c>
      <c r="E363" s="24" t="s">
        <v>1647</v>
      </c>
      <c r="F363" s="24" t="s">
        <v>151</v>
      </c>
      <c r="G363" s="24" t="s">
        <v>433</v>
      </c>
      <c r="H363" s="24">
        <v>2020</v>
      </c>
      <c r="I363" s="24" t="s">
        <v>144</v>
      </c>
      <c r="J363" s="24" t="s">
        <v>434</v>
      </c>
      <c r="K363" s="24">
        <v>15619921999</v>
      </c>
      <c r="L363" s="25">
        <v>25</v>
      </c>
      <c r="M363" s="25">
        <v>25</v>
      </c>
      <c r="N363" s="24"/>
      <c r="O363" s="24"/>
      <c r="P363" s="25">
        <v>25</v>
      </c>
      <c r="Q363" s="24"/>
      <c r="R363" s="24"/>
      <c r="S363" s="24"/>
      <c r="T363" s="24"/>
      <c r="U363" s="24"/>
      <c r="V363" s="24"/>
      <c r="W363" s="24"/>
      <c r="X363" s="24"/>
      <c r="Y363" s="24"/>
      <c r="Z363" s="24"/>
      <c r="AA363" s="24" t="s">
        <v>135</v>
      </c>
      <c r="AB363" s="24" t="s">
        <v>116</v>
      </c>
      <c r="AC363" s="24" t="s">
        <v>116</v>
      </c>
      <c r="AD363" s="24" t="s">
        <v>116</v>
      </c>
      <c r="AE363" s="24" t="s">
        <v>116</v>
      </c>
      <c r="AF363" s="24" t="s">
        <v>136</v>
      </c>
      <c r="AG363" s="24">
        <v>56</v>
      </c>
      <c r="AH363" s="24">
        <v>118</v>
      </c>
      <c r="AI363" s="24">
        <v>56</v>
      </c>
      <c r="AJ363" s="24">
        <v>118</v>
      </c>
      <c r="AK363" s="24" t="s">
        <v>172</v>
      </c>
      <c r="AL363" s="24" t="s">
        <v>173</v>
      </c>
      <c r="AM363" s="24"/>
    </row>
    <row r="364" s="11" customFormat="1" ht="64" customHeight="1" spans="1:39">
      <c r="A364" s="18" t="s">
        <v>1502</v>
      </c>
      <c r="B364" s="23" t="s">
        <v>541</v>
      </c>
      <c r="C364" s="24">
        <v>10201170023</v>
      </c>
      <c r="D364" s="24" t="s">
        <v>1605</v>
      </c>
      <c r="E364" s="24" t="s">
        <v>1648</v>
      </c>
      <c r="F364" s="24" t="s">
        <v>151</v>
      </c>
      <c r="G364" s="24" t="s">
        <v>427</v>
      </c>
      <c r="H364" s="24">
        <v>2020</v>
      </c>
      <c r="I364" s="24" t="s">
        <v>144</v>
      </c>
      <c r="J364" s="24" t="s">
        <v>428</v>
      </c>
      <c r="K364" s="24">
        <v>13389129556</v>
      </c>
      <c r="L364" s="24">
        <v>49</v>
      </c>
      <c r="M364" s="24">
        <v>49</v>
      </c>
      <c r="N364" s="24"/>
      <c r="O364" s="24"/>
      <c r="P364" s="24">
        <v>49</v>
      </c>
      <c r="Q364" s="24"/>
      <c r="R364" s="24"/>
      <c r="S364" s="24"/>
      <c r="T364" s="24"/>
      <c r="U364" s="24"/>
      <c r="V364" s="24"/>
      <c r="W364" s="24"/>
      <c r="X364" s="24"/>
      <c r="Y364" s="24"/>
      <c r="Z364" s="24"/>
      <c r="AA364" s="24" t="s">
        <v>135</v>
      </c>
      <c r="AB364" s="24" t="s">
        <v>116</v>
      </c>
      <c r="AC364" s="24" t="s">
        <v>116</v>
      </c>
      <c r="AD364" s="24" t="s">
        <v>116</v>
      </c>
      <c r="AE364" s="24" t="s">
        <v>116</v>
      </c>
      <c r="AF364" s="24" t="s">
        <v>136</v>
      </c>
      <c r="AG364" s="24">
        <v>42</v>
      </c>
      <c r="AH364" s="24">
        <v>115</v>
      </c>
      <c r="AI364" s="24">
        <v>42</v>
      </c>
      <c r="AJ364" s="24">
        <v>115</v>
      </c>
      <c r="AK364" s="24" t="s">
        <v>401</v>
      </c>
      <c r="AL364" s="24" t="s">
        <v>173</v>
      </c>
      <c r="AM364" s="24"/>
    </row>
    <row r="365" s="11" customFormat="1" ht="64" customHeight="1" spans="1:39">
      <c r="A365" s="18" t="s">
        <v>1502</v>
      </c>
      <c r="B365" s="23" t="s">
        <v>541</v>
      </c>
      <c r="C365" s="24">
        <v>10201170024</v>
      </c>
      <c r="D365" s="24" t="s">
        <v>1605</v>
      </c>
      <c r="E365" s="24" t="s">
        <v>1649</v>
      </c>
      <c r="F365" s="109" t="s">
        <v>149</v>
      </c>
      <c r="G365" s="109" t="s">
        <v>443</v>
      </c>
      <c r="H365" s="24">
        <v>2020</v>
      </c>
      <c r="I365" s="109" t="s">
        <v>144</v>
      </c>
      <c r="J365" s="24" t="s">
        <v>160</v>
      </c>
      <c r="K365" s="24">
        <v>13772379219</v>
      </c>
      <c r="L365" s="24">
        <v>44.8</v>
      </c>
      <c r="M365" s="24">
        <v>44.8</v>
      </c>
      <c r="N365" s="24"/>
      <c r="O365" s="24"/>
      <c r="P365" s="24">
        <v>44.8</v>
      </c>
      <c r="Q365" s="24"/>
      <c r="R365" s="24"/>
      <c r="S365" s="24"/>
      <c r="T365" s="24"/>
      <c r="U365" s="24"/>
      <c r="V365" s="24"/>
      <c r="W365" s="24"/>
      <c r="X365" s="24"/>
      <c r="Y365" s="24"/>
      <c r="Z365" s="24"/>
      <c r="AA365" s="24" t="s">
        <v>135</v>
      </c>
      <c r="AB365" s="24" t="s">
        <v>116</v>
      </c>
      <c r="AC365" s="24" t="s">
        <v>116</v>
      </c>
      <c r="AD365" s="24" t="s">
        <v>116</v>
      </c>
      <c r="AE365" s="24" t="s">
        <v>116</v>
      </c>
      <c r="AF365" s="24" t="s">
        <v>136</v>
      </c>
      <c r="AG365" s="45">
        <v>65</v>
      </c>
      <c r="AH365" s="45">
        <v>131</v>
      </c>
      <c r="AI365" s="45">
        <v>65</v>
      </c>
      <c r="AJ365" s="45">
        <v>131</v>
      </c>
      <c r="AK365" s="24" t="s">
        <v>172</v>
      </c>
      <c r="AL365" s="24" t="s">
        <v>173</v>
      </c>
      <c r="AM365" s="24"/>
    </row>
    <row r="366" s="11" customFormat="1" ht="64" customHeight="1" spans="1:39">
      <c r="A366" s="18" t="s">
        <v>1502</v>
      </c>
      <c r="B366" s="23" t="s">
        <v>541</v>
      </c>
      <c r="C366" s="24">
        <v>10201170025</v>
      </c>
      <c r="D366" s="24" t="s">
        <v>1605</v>
      </c>
      <c r="E366" s="24" t="s">
        <v>1647</v>
      </c>
      <c r="F366" s="33" t="s">
        <v>143</v>
      </c>
      <c r="G366" s="24" t="s">
        <v>447</v>
      </c>
      <c r="H366" s="24">
        <v>2020</v>
      </c>
      <c r="I366" s="24" t="s">
        <v>144</v>
      </c>
      <c r="J366" s="24" t="s">
        <v>1650</v>
      </c>
      <c r="K366" s="24">
        <v>13488387888</v>
      </c>
      <c r="L366" s="24">
        <v>25</v>
      </c>
      <c r="M366" s="24">
        <v>25</v>
      </c>
      <c r="N366" s="24"/>
      <c r="O366" s="24"/>
      <c r="P366" s="24">
        <v>25</v>
      </c>
      <c r="Q366" s="24"/>
      <c r="R366" s="24"/>
      <c r="S366" s="24"/>
      <c r="T366" s="24"/>
      <c r="U366" s="24"/>
      <c r="V366" s="24"/>
      <c r="W366" s="24"/>
      <c r="X366" s="24"/>
      <c r="Y366" s="24"/>
      <c r="Z366" s="24"/>
      <c r="AA366" s="24" t="s">
        <v>135</v>
      </c>
      <c r="AB366" s="24" t="s">
        <v>116</v>
      </c>
      <c r="AC366" s="24" t="s">
        <v>116</v>
      </c>
      <c r="AD366" s="24" t="s">
        <v>116</v>
      </c>
      <c r="AE366" s="24" t="s">
        <v>116</v>
      </c>
      <c r="AF366" s="24" t="s">
        <v>136</v>
      </c>
      <c r="AG366" s="24">
        <v>58</v>
      </c>
      <c r="AH366" s="24">
        <v>111</v>
      </c>
      <c r="AI366" s="24">
        <v>58</v>
      </c>
      <c r="AJ366" s="24">
        <v>111</v>
      </c>
      <c r="AK366" s="24" t="s">
        <v>172</v>
      </c>
      <c r="AL366" s="24" t="s">
        <v>173</v>
      </c>
      <c r="AM366" s="24"/>
    </row>
    <row r="367" s="11" customFormat="1" ht="64" customHeight="1" spans="1:39">
      <c r="A367" s="18" t="s">
        <v>1502</v>
      </c>
      <c r="B367" s="23" t="s">
        <v>541</v>
      </c>
      <c r="C367" s="24">
        <v>10201170026</v>
      </c>
      <c r="D367" s="62" t="s">
        <v>614</v>
      </c>
      <c r="E367" s="59" t="s">
        <v>1651</v>
      </c>
      <c r="F367" s="60" t="s">
        <v>153</v>
      </c>
      <c r="G367" s="24" t="s">
        <v>823</v>
      </c>
      <c r="H367" s="24">
        <v>2020</v>
      </c>
      <c r="I367" s="24" t="s">
        <v>163</v>
      </c>
      <c r="J367" s="24" t="s">
        <v>164</v>
      </c>
      <c r="K367" s="23" t="s">
        <v>167</v>
      </c>
      <c r="L367" s="65">
        <v>20</v>
      </c>
      <c r="M367" s="65">
        <v>20</v>
      </c>
      <c r="N367" s="24"/>
      <c r="O367" s="24"/>
      <c r="P367" s="65">
        <v>20</v>
      </c>
      <c r="Q367" s="24"/>
      <c r="R367" s="24"/>
      <c r="S367" s="24"/>
      <c r="T367" s="24"/>
      <c r="U367" s="24"/>
      <c r="V367" s="24"/>
      <c r="W367" s="24"/>
      <c r="X367" s="24"/>
      <c r="Y367" s="24"/>
      <c r="Z367" s="24"/>
      <c r="AA367" s="24" t="s">
        <v>135</v>
      </c>
      <c r="AB367" s="24" t="s">
        <v>116</v>
      </c>
      <c r="AC367" s="24" t="s">
        <v>116</v>
      </c>
      <c r="AD367" s="24" t="s">
        <v>116</v>
      </c>
      <c r="AE367" s="24" t="s">
        <v>116</v>
      </c>
      <c r="AF367" s="24" t="s">
        <v>136</v>
      </c>
      <c r="AG367" s="24">
        <v>80</v>
      </c>
      <c r="AH367" s="24">
        <v>181</v>
      </c>
      <c r="AI367" s="24">
        <v>80</v>
      </c>
      <c r="AJ367" s="24">
        <v>181</v>
      </c>
      <c r="AK367" s="62" t="s">
        <v>599</v>
      </c>
      <c r="AL367" s="24" t="s">
        <v>600</v>
      </c>
      <c r="AM367" s="24"/>
    </row>
    <row r="368" s="11" customFormat="1" ht="64" customHeight="1" spans="1:39">
      <c r="A368" s="18" t="s">
        <v>1502</v>
      </c>
      <c r="B368" s="23" t="s">
        <v>541</v>
      </c>
      <c r="C368" s="24">
        <v>10201170027</v>
      </c>
      <c r="D368" s="62" t="s">
        <v>614</v>
      </c>
      <c r="E368" s="59" t="s">
        <v>1652</v>
      </c>
      <c r="F368" s="60" t="s">
        <v>153</v>
      </c>
      <c r="G368" s="24" t="s">
        <v>351</v>
      </c>
      <c r="H368" s="24">
        <v>2020</v>
      </c>
      <c r="I368" s="24" t="s">
        <v>163</v>
      </c>
      <c r="J368" s="24" t="s">
        <v>164</v>
      </c>
      <c r="K368" s="23" t="s">
        <v>167</v>
      </c>
      <c r="L368" s="65">
        <v>20</v>
      </c>
      <c r="M368" s="65">
        <v>20</v>
      </c>
      <c r="N368" s="24"/>
      <c r="O368" s="24"/>
      <c r="P368" s="65">
        <v>20</v>
      </c>
      <c r="Q368" s="24"/>
      <c r="R368" s="24"/>
      <c r="S368" s="24"/>
      <c r="T368" s="24"/>
      <c r="U368" s="24"/>
      <c r="V368" s="24"/>
      <c r="W368" s="24"/>
      <c r="X368" s="24"/>
      <c r="Y368" s="24"/>
      <c r="Z368" s="24"/>
      <c r="AA368" s="24" t="s">
        <v>135</v>
      </c>
      <c r="AB368" s="24" t="s">
        <v>116</v>
      </c>
      <c r="AC368" s="24" t="s">
        <v>116</v>
      </c>
      <c r="AD368" s="24" t="s">
        <v>116</v>
      </c>
      <c r="AE368" s="24" t="s">
        <v>116</v>
      </c>
      <c r="AF368" s="24" t="s">
        <v>136</v>
      </c>
      <c r="AG368" s="24">
        <v>154</v>
      </c>
      <c r="AH368" s="24">
        <v>497</v>
      </c>
      <c r="AI368" s="24">
        <v>154</v>
      </c>
      <c r="AJ368" s="24">
        <v>497</v>
      </c>
      <c r="AK368" s="62" t="s">
        <v>599</v>
      </c>
      <c r="AL368" s="24" t="s">
        <v>600</v>
      </c>
      <c r="AM368" s="24"/>
    </row>
    <row r="369" s="11" customFormat="1" ht="64" customHeight="1" spans="1:39">
      <c r="A369" s="18" t="s">
        <v>1502</v>
      </c>
      <c r="B369" s="23" t="s">
        <v>541</v>
      </c>
      <c r="C369" s="24">
        <v>10201170028</v>
      </c>
      <c r="D369" s="62" t="s">
        <v>614</v>
      </c>
      <c r="E369" s="35" t="s">
        <v>1653</v>
      </c>
      <c r="F369" s="60" t="s">
        <v>149</v>
      </c>
      <c r="G369" s="24" t="s">
        <v>358</v>
      </c>
      <c r="H369" s="24">
        <v>2020</v>
      </c>
      <c r="I369" s="24" t="s">
        <v>163</v>
      </c>
      <c r="J369" s="24" t="s">
        <v>164</v>
      </c>
      <c r="K369" s="23" t="s">
        <v>167</v>
      </c>
      <c r="L369" s="65">
        <v>25</v>
      </c>
      <c r="M369" s="65">
        <v>25</v>
      </c>
      <c r="N369" s="24"/>
      <c r="O369" s="24"/>
      <c r="P369" s="65">
        <v>25</v>
      </c>
      <c r="Q369" s="24"/>
      <c r="R369" s="24"/>
      <c r="S369" s="24"/>
      <c r="T369" s="24"/>
      <c r="U369" s="24"/>
      <c r="V369" s="24"/>
      <c r="W369" s="24"/>
      <c r="X369" s="24"/>
      <c r="Y369" s="24"/>
      <c r="Z369" s="24"/>
      <c r="AA369" s="24" t="s">
        <v>135</v>
      </c>
      <c r="AB369" s="24" t="s">
        <v>116</v>
      </c>
      <c r="AC369" s="24" t="s">
        <v>116</v>
      </c>
      <c r="AD369" s="24" t="s">
        <v>116</v>
      </c>
      <c r="AE369" s="24" t="s">
        <v>116</v>
      </c>
      <c r="AF369" s="24" t="s">
        <v>136</v>
      </c>
      <c r="AG369" s="24">
        <v>77</v>
      </c>
      <c r="AH369" s="24">
        <v>178</v>
      </c>
      <c r="AI369" s="24">
        <v>77</v>
      </c>
      <c r="AJ369" s="24">
        <v>178</v>
      </c>
      <c r="AK369" s="62" t="s">
        <v>599</v>
      </c>
      <c r="AL369" s="24" t="s">
        <v>600</v>
      </c>
      <c r="AM369" s="24"/>
    </row>
    <row r="370" s="11" customFormat="1" ht="64" customHeight="1" spans="1:39">
      <c r="A370" s="18" t="s">
        <v>1502</v>
      </c>
      <c r="B370" s="23" t="s">
        <v>541</v>
      </c>
      <c r="C370" s="24">
        <v>10201170029</v>
      </c>
      <c r="D370" s="62" t="s">
        <v>614</v>
      </c>
      <c r="E370" s="114" t="s">
        <v>1654</v>
      </c>
      <c r="F370" s="60" t="s">
        <v>149</v>
      </c>
      <c r="G370" s="24" t="s">
        <v>1315</v>
      </c>
      <c r="H370" s="24">
        <v>2020</v>
      </c>
      <c r="I370" s="24" t="s">
        <v>163</v>
      </c>
      <c r="J370" s="24" t="s">
        <v>164</v>
      </c>
      <c r="K370" s="23" t="s">
        <v>167</v>
      </c>
      <c r="L370" s="65">
        <v>9</v>
      </c>
      <c r="M370" s="65">
        <v>9</v>
      </c>
      <c r="N370" s="24"/>
      <c r="O370" s="24"/>
      <c r="P370" s="65">
        <v>9</v>
      </c>
      <c r="Q370" s="24"/>
      <c r="R370" s="24"/>
      <c r="S370" s="24"/>
      <c r="T370" s="24"/>
      <c r="U370" s="24"/>
      <c r="V370" s="24"/>
      <c r="W370" s="24"/>
      <c r="X370" s="24"/>
      <c r="Y370" s="24"/>
      <c r="Z370" s="24"/>
      <c r="AA370" s="24" t="s">
        <v>135</v>
      </c>
      <c r="AB370" s="24" t="s">
        <v>116</v>
      </c>
      <c r="AC370" s="24" t="s">
        <v>116</v>
      </c>
      <c r="AD370" s="24" t="s">
        <v>116</v>
      </c>
      <c r="AE370" s="24" t="s">
        <v>116</v>
      </c>
      <c r="AF370" s="24" t="s">
        <v>136</v>
      </c>
      <c r="AG370" s="24">
        <v>128</v>
      </c>
      <c r="AH370" s="24">
        <v>300</v>
      </c>
      <c r="AI370" s="24">
        <v>128</v>
      </c>
      <c r="AJ370" s="24">
        <v>300</v>
      </c>
      <c r="AK370" s="62" t="s">
        <v>599</v>
      </c>
      <c r="AL370" s="24" t="s">
        <v>600</v>
      </c>
      <c r="AM370" s="24"/>
    </row>
    <row r="371" s="11" customFormat="1" ht="64" customHeight="1" spans="1:39">
      <c r="A371" s="18" t="s">
        <v>1502</v>
      </c>
      <c r="B371" s="23" t="s">
        <v>541</v>
      </c>
      <c r="C371" s="24">
        <v>10201170030</v>
      </c>
      <c r="D371" s="62" t="s">
        <v>614</v>
      </c>
      <c r="E371" s="59" t="s">
        <v>1655</v>
      </c>
      <c r="F371" s="60" t="s">
        <v>143</v>
      </c>
      <c r="G371" s="24" t="s">
        <v>447</v>
      </c>
      <c r="H371" s="24">
        <v>2020</v>
      </c>
      <c r="I371" s="24" t="s">
        <v>163</v>
      </c>
      <c r="J371" s="24" t="s">
        <v>164</v>
      </c>
      <c r="K371" s="23" t="s">
        <v>167</v>
      </c>
      <c r="L371" s="65">
        <v>175</v>
      </c>
      <c r="M371" s="65">
        <v>175</v>
      </c>
      <c r="N371" s="24"/>
      <c r="O371" s="24"/>
      <c r="P371" s="65">
        <v>175</v>
      </c>
      <c r="Q371" s="24"/>
      <c r="R371" s="24"/>
      <c r="S371" s="24"/>
      <c r="T371" s="24"/>
      <c r="U371" s="24"/>
      <c r="V371" s="24"/>
      <c r="W371" s="24"/>
      <c r="X371" s="24"/>
      <c r="Y371" s="24"/>
      <c r="Z371" s="24"/>
      <c r="AA371" s="24" t="s">
        <v>135</v>
      </c>
      <c r="AB371" s="24" t="s">
        <v>116</v>
      </c>
      <c r="AC371" s="24" t="s">
        <v>116</v>
      </c>
      <c r="AD371" s="24" t="s">
        <v>116</v>
      </c>
      <c r="AE371" s="24" t="s">
        <v>116</v>
      </c>
      <c r="AF371" s="24" t="s">
        <v>136</v>
      </c>
      <c r="AG371" s="24">
        <v>55</v>
      </c>
      <c r="AH371" s="24">
        <v>106</v>
      </c>
      <c r="AI371" s="24">
        <v>55</v>
      </c>
      <c r="AJ371" s="24">
        <v>106</v>
      </c>
      <c r="AK371" s="62" t="s">
        <v>599</v>
      </c>
      <c r="AL371" s="24" t="s">
        <v>600</v>
      </c>
      <c r="AM371" s="24"/>
    </row>
    <row r="372" s="11" customFormat="1" ht="64" customHeight="1" spans="1:39">
      <c r="A372" s="18" t="s">
        <v>1502</v>
      </c>
      <c r="B372" s="23" t="s">
        <v>541</v>
      </c>
      <c r="C372" s="24">
        <v>10201170031</v>
      </c>
      <c r="D372" s="62" t="s">
        <v>614</v>
      </c>
      <c r="E372" s="59" t="s">
        <v>1656</v>
      </c>
      <c r="F372" s="60" t="s">
        <v>143</v>
      </c>
      <c r="G372" s="24" t="s">
        <v>1327</v>
      </c>
      <c r="H372" s="24">
        <v>2020</v>
      </c>
      <c r="I372" s="24" t="s">
        <v>163</v>
      </c>
      <c r="J372" s="24" t="s">
        <v>164</v>
      </c>
      <c r="K372" s="23" t="s">
        <v>167</v>
      </c>
      <c r="L372" s="65">
        <v>10</v>
      </c>
      <c r="M372" s="65">
        <v>10</v>
      </c>
      <c r="N372" s="24"/>
      <c r="O372" s="24"/>
      <c r="P372" s="65">
        <v>10</v>
      </c>
      <c r="Q372" s="24"/>
      <c r="R372" s="24"/>
      <c r="S372" s="24"/>
      <c r="T372" s="24"/>
      <c r="U372" s="24"/>
      <c r="V372" s="24"/>
      <c r="W372" s="24"/>
      <c r="X372" s="24"/>
      <c r="Y372" s="24"/>
      <c r="Z372" s="24"/>
      <c r="AA372" s="24" t="s">
        <v>135</v>
      </c>
      <c r="AB372" s="24" t="s">
        <v>116</v>
      </c>
      <c r="AC372" s="24" t="s">
        <v>116</v>
      </c>
      <c r="AD372" s="24" t="s">
        <v>116</v>
      </c>
      <c r="AE372" s="24" t="s">
        <v>116</v>
      </c>
      <c r="AF372" s="24" t="s">
        <v>136</v>
      </c>
      <c r="AG372" s="24">
        <v>70</v>
      </c>
      <c r="AH372" s="24">
        <v>127</v>
      </c>
      <c r="AI372" s="24">
        <v>70</v>
      </c>
      <c r="AJ372" s="24">
        <v>127</v>
      </c>
      <c r="AK372" s="62" t="s">
        <v>599</v>
      </c>
      <c r="AL372" s="24" t="s">
        <v>600</v>
      </c>
      <c r="AM372" s="24"/>
    </row>
    <row r="373" s="11" customFormat="1" ht="64" customHeight="1" spans="1:39">
      <c r="A373" s="18" t="s">
        <v>1502</v>
      </c>
      <c r="B373" s="23" t="s">
        <v>541</v>
      </c>
      <c r="C373" s="24">
        <v>10201170032</v>
      </c>
      <c r="D373" s="62" t="s">
        <v>614</v>
      </c>
      <c r="E373" s="59" t="s">
        <v>1657</v>
      </c>
      <c r="F373" s="60" t="s">
        <v>157</v>
      </c>
      <c r="G373" s="24" t="s">
        <v>328</v>
      </c>
      <c r="H373" s="24">
        <v>2020</v>
      </c>
      <c r="I373" s="24" t="s">
        <v>163</v>
      </c>
      <c r="J373" s="24" t="s">
        <v>164</v>
      </c>
      <c r="K373" s="23" t="s">
        <v>167</v>
      </c>
      <c r="L373" s="65">
        <v>100</v>
      </c>
      <c r="M373" s="65">
        <v>100</v>
      </c>
      <c r="N373" s="24"/>
      <c r="O373" s="24"/>
      <c r="P373" s="65">
        <v>100</v>
      </c>
      <c r="Q373" s="24"/>
      <c r="R373" s="24"/>
      <c r="S373" s="24"/>
      <c r="T373" s="24"/>
      <c r="U373" s="24"/>
      <c r="V373" s="24"/>
      <c r="W373" s="24"/>
      <c r="X373" s="24"/>
      <c r="Y373" s="24"/>
      <c r="Z373" s="24"/>
      <c r="AA373" s="24" t="s">
        <v>135</v>
      </c>
      <c r="AB373" s="24" t="s">
        <v>116</v>
      </c>
      <c r="AC373" s="24" t="s">
        <v>116</v>
      </c>
      <c r="AD373" s="24" t="s">
        <v>116</v>
      </c>
      <c r="AE373" s="24" t="s">
        <v>116</v>
      </c>
      <c r="AF373" s="24" t="s">
        <v>136</v>
      </c>
      <c r="AG373" s="24">
        <v>71</v>
      </c>
      <c r="AH373" s="24">
        <v>164</v>
      </c>
      <c r="AI373" s="24">
        <v>71</v>
      </c>
      <c r="AJ373" s="24">
        <v>164</v>
      </c>
      <c r="AK373" s="62" t="s">
        <v>599</v>
      </c>
      <c r="AL373" s="24" t="s">
        <v>600</v>
      </c>
      <c r="AM373" s="24"/>
    </row>
    <row r="374" s="11" customFormat="1" ht="64" customHeight="1" spans="1:39">
      <c r="A374" s="18" t="s">
        <v>1502</v>
      </c>
      <c r="B374" s="23" t="s">
        <v>541</v>
      </c>
      <c r="C374" s="24">
        <v>10201170033</v>
      </c>
      <c r="D374" s="62" t="s">
        <v>614</v>
      </c>
      <c r="E374" s="59" t="s">
        <v>1658</v>
      </c>
      <c r="F374" s="60" t="s">
        <v>157</v>
      </c>
      <c r="G374" s="24" t="s">
        <v>1120</v>
      </c>
      <c r="H374" s="24">
        <v>2020</v>
      </c>
      <c r="I374" s="24" t="s">
        <v>163</v>
      </c>
      <c r="J374" s="24" t="s">
        <v>164</v>
      </c>
      <c r="K374" s="23" t="s">
        <v>167</v>
      </c>
      <c r="L374" s="65">
        <v>20</v>
      </c>
      <c r="M374" s="65">
        <v>20</v>
      </c>
      <c r="N374" s="24"/>
      <c r="O374" s="24"/>
      <c r="P374" s="65">
        <v>20</v>
      </c>
      <c r="Q374" s="24"/>
      <c r="R374" s="24"/>
      <c r="S374" s="24"/>
      <c r="T374" s="24"/>
      <c r="U374" s="24"/>
      <c r="V374" s="24"/>
      <c r="W374" s="24"/>
      <c r="X374" s="24"/>
      <c r="Y374" s="24"/>
      <c r="Z374" s="24"/>
      <c r="AA374" s="24" t="s">
        <v>135</v>
      </c>
      <c r="AB374" s="24" t="s">
        <v>116</v>
      </c>
      <c r="AC374" s="24" t="s">
        <v>116</v>
      </c>
      <c r="AD374" s="24" t="s">
        <v>116</v>
      </c>
      <c r="AE374" s="24" t="s">
        <v>116</v>
      </c>
      <c r="AF374" s="24" t="s">
        <v>136</v>
      </c>
      <c r="AG374" s="24">
        <v>64</v>
      </c>
      <c r="AH374" s="24">
        <v>135</v>
      </c>
      <c r="AI374" s="24">
        <v>64</v>
      </c>
      <c r="AJ374" s="24">
        <v>135</v>
      </c>
      <c r="AK374" s="62" t="s">
        <v>599</v>
      </c>
      <c r="AL374" s="24" t="s">
        <v>600</v>
      </c>
      <c r="AM374" s="24"/>
    </row>
    <row r="375" s="11" customFormat="1" ht="64" customHeight="1" spans="1:39">
      <c r="A375" s="18" t="s">
        <v>1502</v>
      </c>
      <c r="B375" s="23" t="s">
        <v>541</v>
      </c>
      <c r="C375" s="24">
        <v>10201170034</v>
      </c>
      <c r="D375" s="62" t="s">
        <v>614</v>
      </c>
      <c r="E375" s="59" t="s">
        <v>1659</v>
      </c>
      <c r="F375" s="60" t="s">
        <v>157</v>
      </c>
      <c r="G375" s="24" t="s">
        <v>378</v>
      </c>
      <c r="H375" s="24">
        <v>2020</v>
      </c>
      <c r="I375" s="24" t="s">
        <v>163</v>
      </c>
      <c r="J375" s="24" t="s">
        <v>164</v>
      </c>
      <c r="K375" s="23" t="s">
        <v>167</v>
      </c>
      <c r="L375" s="65">
        <v>20</v>
      </c>
      <c r="M375" s="65">
        <v>20</v>
      </c>
      <c r="N375" s="65">
        <v>20</v>
      </c>
      <c r="O375" s="24"/>
      <c r="P375" s="24"/>
      <c r="Q375" s="24"/>
      <c r="R375" s="24"/>
      <c r="S375" s="24"/>
      <c r="T375" s="24"/>
      <c r="U375" s="24"/>
      <c r="V375" s="24"/>
      <c r="W375" s="24"/>
      <c r="X375" s="24"/>
      <c r="Y375" s="24"/>
      <c r="Z375" s="24"/>
      <c r="AA375" s="24" t="s">
        <v>135</v>
      </c>
      <c r="AB375" s="24" t="s">
        <v>116</v>
      </c>
      <c r="AC375" s="24" t="s">
        <v>116</v>
      </c>
      <c r="AD375" s="24" t="s">
        <v>116</v>
      </c>
      <c r="AE375" s="24" t="s">
        <v>116</v>
      </c>
      <c r="AF375" s="24" t="s">
        <v>136</v>
      </c>
      <c r="AG375" s="24">
        <v>91</v>
      </c>
      <c r="AH375" s="24">
        <v>254</v>
      </c>
      <c r="AI375" s="24">
        <v>91</v>
      </c>
      <c r="AJ375" s="24">
        <v>254</v>
      </c>
      <c r="AK375" s="62" t="s">
        <v>599</v>
      </c>
      <c r="AL375" s="24" t="s">
        <v>600</v>
      </c>
      <c r="AM375" s="24"/>
    </row>
    <row r="376" s="11" customFormat="1" ht="64" customHeight="1" spans="1:39">
      <c r="A376" s="18" t="s">
        <v>1502</v>
      </c>
      <c r="B376" s="23" t="s">
        <v>541</v>
      </c>
      <c r="C376" s="24">
        <v>10201170035</v>
      </c>
      <c r="D376" s="62" t="s">
        <v>614</v>
      </c>
      <c r="E376" s="59" t="s">
        <v>1660</v>
      </c>
      <c r="F376" s="61" t="s">
        <v>151</v>
      </c>
      <c r="G376" s="24" t="s">
        <v>433</v>
      </c>
      <c r="H376" s="24">
        <v>2020</v>
      </c>
      <c r="I376" s="24" t="s">
        <v>163</v>
      </c>
      <c r="J376" s="24" t="s">
        <v>164</v>
      </c>
      <c r="K376" s="23" t="s">
        <v>167</v>
      </c>
      <c r="L376" s="65">
        <v>7</v>
      </c>
      <c r="M376" s="65">
        <v>7</v>
      </c>
      <c r="N376" s="65">
        <v>7</v>
      </c>
      <c r="O376" s="24"/>
      <c r="P376" s="24"/>
      <c r="Q376" s="24"/>
      <c r="R376" s="24"/>
      <c r="S376" s="24"/>
      <c r="T376" s="24"/>
      <c r="U376" s="24"/>
      <c r="V376" s="24"/>
      <c r="W376" s="24"/>
      <c r="X376" s="24"/>
      <c r="Y376" s="24"/>
      <c r="Z376" s="24"/>
      <c r="AA376" s="24" t="s">
        <v>135</v>
      </c>
      <c r="AB376" s="24" t="s">
        <v>116</v>
      </c>
      <c r="AC376" s="24" t="s">
        <v>116</v>
      </c>
      <c r="AD376" s="24" t="s">
        <v>116</v>
      </c>
      <c r="AE376" s="24" t="s">
        <v>116</v>
      </c>
      <c r="AF376" s="24" t="s">
        <v>136</v>
      </c>
      <c r="AG376" s="24">
        <v>56</v>
      </c>
      <c r="AH376" s="24">
        <v>118</v>
      </c>
      <c r="AI376" s="24">
        <v>56</v>
      </c>
      <c r="AJ376" s="24">
        <v>118</v>
      </c>
      <c r="AK376" s="62" t="s">
        <v>599</v>
      </c>
      <c r="AL376" s="24" t="s">
        <v>600</v>
      </c>
      <c r="AM376" s="24"/>
    </row>
    <row r="377" s="11" customFormat="1" ht="64" customHeight="1" spans="1:39">
      <c r="A377" s="18" t="s">
        <v>1502</v>
      </c>
      <c r="B377" s="23" t="s">
        <v>541</v>
      </c>
      <c r="C377" s="24">
        <v>10201170036</v>
      </c>
      <c r="D377" s="62" t="s">
        <v>614</v>
      </c>
      <c r="E377" s="59" t="s">
        <v>1661</v>
      </c>
      <c r="F377" s="61" t="s">
        <v>151</v>
      </c>
      <c r="G377" s="24" t="s">
        <v>1310</v>
      </c>
      <c r="H377" s="24">
        <v>2020</v>
      </c>
      <c r="I377" s="24" t="s">
        <v>163</v>
      </c>
      <c r="J377" s="24" t="s">
        <v>164</v>
      </c>
      <c r="K377" s="23" t="s">
        <v>167</v>
      </c>
      <c r="L377" s="65">
        <v>20</v>
      </c>
      <c r="M377" s="65">
        <v>20</v>
      </c>
      <c r="N377" s="65">
        <v>20</v>
      </c>
      <c r="O377" s="24"/>
      <c r="P377" s="24"/>
      <c r="Q377" s="24"/>
      <c r="R377" s="24"/>
      <c r="S377" s="24"/>
      <c r="T377" s="24"/>
      <c r="U377" s="24"/>
      <c r="V377" s="24"/>
      <c r="W377" s="24"/>
      <c r="X377" s="24"/>
      <c r="Y377" s="24"/>
      <c r="Z377" s="24"/>
      <c r="AA377" s="24" t="s">
        <v>135</v>
      </c>
      <c r="AB377" s="24" t="s">
        <v>116</v>
      </c>
      <c r="AC377" s="24" t="s">
        <v>116</v>
      </c>
      <c r="AD377" s="24" t="s">
        <v>116</v>
      </c>
      <c r="AE377" s="24" t="s">
        <v>116</v>
      </c>
      <c r="AF377" s="24" t="s">
        <v>136</v>
      </c>
      <c r="AG377" s="24">
        <v>35</v>
      </c>
      <c r="AH377" s="24">
        <v>76</v>
      </c>
      <c r="AI377" s="24">
        <v>35</v>
      </c>
      <c r="AJ377" s="24">
        <v>76</v>
      </c>
      <c r="AK377" s="62" t="s">
        <v>599</v>
      </c>
      <c r="AL377" s="24" t="s">
        <v>600</v>
      </c>
      <c r="AM377" s="24"/>
    </row>
    <row r="378" s="11" customFormat="1" ht="64" customHeight="1" spans="1:39">
      <c r="A378" s="18" t="s">
        <v>1502</v>
      </c>
      <c r="B378" s="23" t="s">
        <v>541</v>
      </c>
      <c r="C378" s="24">
        <v>10201170037</v>
      </c>
      <c r="D378" s="62" t="s">
        <v>614</v>
      </c>
      <c r="E378" s="24" t="s">
        <v>1662</v>
      </c>
      <c r="F378" s="24" t="s">
        <v>143</v>
      </c>
      <c r="G378" s="24" t="s">
        <v>1126</v>
      </c>
      <c r="H378" s="24">
        <v>2020</v>
      </c>
      <c r="I378" s="27" t="s">
        <v>495</v>
      </c>
      <c r="J378" s="27" t="s">
        <v>532</v>
      </c>
      <c r="K378" s="108">
        <v>13992231299</v>
      </c>
      <c r="L378" s="115">
        <v>140</v>
      </c>
      <c r="M378" s="115">
        <v>140</v>
      </c>
      <c r="N378" s="115">
        <v>140</v>
      </c>
      <c r="O378" s="24"/>
      <c r="P378" s="24"/>
      <c r="Q378" s="24"/>
      <c r="R378" s="24"/>
      <c r="S378" s="24"/>
      <c r="T378" s="24"/>
      <c r="U378" s="24"/>
      <c r="V378" s="24"/>
      <c r="W378" s="24"/>
      <c r="X378" s="24"/>
      <c r="Y378" s="24"/>
      <c r="Z378" s="24"/>
      <c r="AA378" s="24" t="s">
        <v>135</v>
      </c>
      <c r="AB378" s="24" t="s">
        <v>116</v>
      </c>
      <c r="AC378" s="24" t="s">
        <v>136</v>
      </c>
      <c r="AD378" s="24" t="s">
        <v>136</v>
      </c>
      <c r="AE378" s="24" t="s">
        <v>136</v>
      </c>
      <c r="AF378" s="24" t="s">
        <v>136</v>
      </c>
      <c r="AG378" s="25">
        <v>87</v>
      </c>
      <c r="AH378" s="25">
        <v>177</v>
      </c>
      <c r="AI378" s="25">
        <v>87</v>
      </c>
      <c r="AJ378" s="25">
        <v>177</v>
      </c>
      <c r="AK378" s="62" t="s">
        <v>599</v>
      </c>
      <c r="AL378" s="24" t="s">
        <v>600</v>
      </c>
      <c r="AM378" s="24"/>
    </row>
    <row r="379" s="11" customFormat="1" ht="64" customHeight="1" spans="1:39">
      <c r="A379" s="18" t="s">
        <v>1502</v>
      </c>
      <c r="B379" s="23" t="s">
        <v>541</v>
      </c>
      <c r="C379" s="24">
        <v>10201170038</v>
      </c>
      <c r="D379" s="62" t="s">
        <v>614</v>
      </c>
      <c r="E379" s="24" t="s">
        <v>1663</v>
      </c>
      <c r="F379" s="24" t="s">
        <v>143</v>
      </c>
      <c r="G379" s="24" t="s">
        <v>1664</v>
      </c>
      <c r="H379" s="24">
        <v>2020</v>
      </c>
      <c r="I379" s="27" t="s">
        <v>495</v>
      </c>
      <c r="J379" s="27" t="s">
        <v>532</v>
      </c>
      <c r="K379" s="108">
        <v>13992231299</v>
      </c>
      <c r="L379" s="27">
        <v>160</v>
      </c>
      <c r="M379" s="27">
        <v>160</v>
      </c>
      <c r="N379" s="27">
        <v>160</v>
      </c>
      <c r="O379" s="24"/>
      <c r="P379" s="24"/>
      <c r="Q379" s="24"/>
      <c r="R379" s="24"/>
      <c r="S379" s="24"/>
      <c r="T379" s="24"/>
      <c r="U379" s="24"/>
      <c r="V379" s="24"/>
      <c r="W379" s="24"/>
      <c r="X379" s="24"/>
      <c r="Y379" s="24"/>
      <c r="Z379" s="24"/>
      <c r="AA379" s="24" t="s">
        <v>135</v>
      </c>
      <c r="AB379" s="24" t="s">
        <v>116</v>
      </c>
      <c r="AC379" s="24" t="s">
        <v>136</v>
      </c>
      <c r="AD379" s="24" t="s">
        <v>136</v>
      </c>
      <c r="AE379" s="24" t="s">
        <v>136</v>
      </c>
      <c r="AF379" s="24" t="s">
        <v>136</v>
      </c>
      <c r="AG379" s="25">
        <v>48</v>
      </c>
      <c r="AH379" s="25">
        <v>83</v>
      </c>
      <c r="AI379" s="25">
        <v>48</v>
      </c>
      <c r="AJ379" s="25">
        <v>83</v>
      </c>
      <c r="AK379" s="62" t="s">
        <v>599</v>
      </c>
      <c r="AL379" s="24" t="s">
        <v>600</v>
      </c>
      <c r="AM379" s="24"/>
    </row>
    <row r="380" s="11" customFormat="1" ht="64" customHeight="1" spans="1:46">
      <c r="A380" s="18" t="s">
        <v>1502</v>
      </c>
      <c r="B380" s="23" t="s">
        <v>541</v>
      </c>
      <c r="C380" s="24">
        <v>10201170039</v>
      </c>
      <c r="D380" s="62" t="s">
        <v>614</v>
      </c>
      <c r="E380" s="24" t="s">
        <v>1665</v>
      </c>
      <c r="F380" s="24" t="s">
        <v>143</v>
      </c>
      <c r="G380" s="24" t="s">
        <v>452</v>
      </c>
      <c r="H380" s="24">
        <v>2020</v>
      </c>
      <c r="I380" s="24" t="s">
        <v>617</v>
      </c>
      <c r="J380" s="18" t="s">
        <v>620</v>
      </c>
      <c r="K380" s="17" t="s">
        <v>720</v>
      </c>
      <c r="L380" s="27">
        <v>60</v>
      </c>
      <c r="M380" s="27"/>
      <c r="N380" s="27"/>
      <c r="O380" s="24"/>
      <c r="P380" s="24"/>
      <c r="Q380" s="24"/>
      <c r="R380" s="24">
        <v>60</v>
      </c>
      <c r="S380" s="24"/>
      <c r="T380" s="24"/>
      <c r="U380" s="24"/>
      <c r="V380" s="24"/>
      <c r="W380" s="24"/>
      <c r="X380" s="24"/>
      <c r="Y380" s="24"/>
      <c r="Z380" s="24"/>
      <c r="AA380" s="24" t="s">
        <v>135</v>
      </c>
      <c r="AB380" s="24" t="s">
        <v>116</v>
      </c>
      <c r="AC380" s="24" t="s">
        <v>116</v>
      </c>
      <c r="AD380" s="24" t="s">
        <v>136</v>
      </c>
      <c r="AE380" s="24" t="s">
        <v>136</v>
      </c>
      <c r="AF380" s="24" t="s">
        <v>136</v>
      </c>
      <c r="AG380" s="24">
        <v>74</v>
      </c>
      <c r="AH380" s="24">
        <v>144</v>
      </c>
      <c r="AI380" s="24">
        <v>74</v>
      </c>
      <c r="AJ380" s="24">
        <v>144</v>
      </c>
      <c r="AK380" s="24" t="s">
        <v>172</v>
      </c>
      <c r="AL380" s="24" t="s">
        <v>173</v>
      </c>
      <c r="AM380" s="86"/>
      <c r="AN380" s="112"/>
      <c r="AO380" s="112"/>
      <c r="AP380" s="112"/>
      <c r="AQ380" s="112"/>
      <c r="AR380" s="112"/>
      <c r="AS380" s="112"/>
      <c r="AT380" s="112"/>
    </row>
    <row r="381" s="11" customFormat="1" ht="64" customHeight="1" spans="1:46">
      <c r="A381" s="18" t="s">
        <v>1502</v>
      </c>
      <c r="B381" s="23" t="s">
        <v>541</v>
      </c>
      <c r="C381" s="24">
        <v>10201170040</v>
      </c>
      <c r="D381" s="62" t="s">
        <v>614</v>
      </c>
      <c r="E381" s="24" t="s">
        <v>1666</v>
      </c>
      <c r="F381" s="24" t="s">
        <v>151</v>
      </c>
      <c r="G381" s="24" t="s">
        <v>405</v>
      </c>
      <c r="H381" s="24">
        <v>2020</v>
      </c>
      <c r="I381" s="24" t="s">
        <v>617</v>
      </c>
      <c r="J381" s="18" t="s">
        <v>620</v>
      </c>
      <c r="K381" s="17" t="s">
        <v>720</v>
      </c>
      <c r="L381" s="27">
        <v>50</v>
      </c>
      <c r="M381" s="27"/>
      <c r="N381" s="27"/>
      <c r="O381" s="24"/>
      <c r="P381" s="24"/>
      <c r="Q381" s="24"/>
      <c r="R381" s="24">
        <v>50</v>
      </c>
      <c r="S381" s="24"/>
      <c r="T381" s="24"/>
      <c r="U381" s="24"/>
      <c r="V381" s="24"/>
      <c r="W381" s="24"/>
      <c r="X381" s="24"/>
      <c r="Y381" s="24"/>
      <c r="Z381" s="24"/>
      <c r="AA381" s="24" t="s">
        <v>135</v>
      </c>
      <c r="AB381" s="24" t="s">
        <v>116</v>
      </c>
      <c r="AC381" s="24" t="s">
        <v>116</v>
      </c>
      <c r="AD381" s="24" t="s">
        <v>116</v>
      </c>
      <c r="AE381" s="24" t="s">
        <v>116</v>
      </c>
      <c r="AF381" s="24" t="s">
        <v>136</v>
      </c>
      <c r="AG381" s="24">
        <v>100</v>
      </c>
      <c r="AH381" s="24">
        <v>213</v>
      </c>
      <c r="AI381" s="18">
        <v>453</v>
      </c>
      <c r="AJ381" s="24">
        <v>1043</v>
      </c>
      <c r="AK381" s="24" t="s">
        <v>401</v>
      </c>
      <c r="AL381" s="24" t="s">
        <v>147</v>
      </c>
      <c r="AM381" s="24"/>
      <c r="AN381" s="112"/>
      <c r="AO381" s="112"/>
      <c r="AP381" s="112"/>
      <c r="AQ381" s="112"/>
      <c r="AR381" s="112"/>
      <c r="AS381" s="112"/>
      <c r="AT381" s="112"/>
    </row>
    <row r="382" s="11" customFormat="1" ht="43" customHeight="1" spans="1:39">
      <c r="A382" s="18" t="s">
        <v>1502</v>
      </c>
      <c r="B382" s="23" t="s">
        <v>541</v>
      </c>
      <c r="C382" s="24">
        <v>10201170041</v>
      </c>
      <c r="D382" s="24" t="s">
        <v>1667</v>
      </c>
      <c r="E382" s="24" t="s">
        <v>1668</v>
      </c>
      <c r="F382" s="24" t="s">
        <v>153</v>
      </c>
      <c r="G382" s="24" t="s">
        <v>659</v>
      </c>
      <c r="H382" s="24">
        <v>2020</v>
      </c>
      <c r="I382" s="24" t="s">
        <v>617</v>
      </c>
      <c r="J382" s="18" t="s">
        <v>620</v>
      </c>
      <c r="K382" s="17" t="s">
        <v>720</v>
      </c>
      <c r="L382" s="24">
        <v>120</v>
      </c>
      <c r="M382" s="24">
        <v>120</v>
      </c>
      <c r="N382" s="24">
        <v>120</v>
      </c>
      <c r="O382" s="24"/>
      <c r="P382" s="24"/>
      <c r="Q382" s="24"/>
      <c r="R382" s="24"/>
      <c r="S382" s="24"/>
      <c r="T382" s="24"/>
      <c r="U382" s="24"/>
      <c r="V382" s="24"/>
      <c r="W382" s="24"/>
      <c r="X382" s="24"/>
      <c r="Y382" s="24"/>
      <c r="Z382" s="24"/>
      <c r="AA382" s="24" t="s">
        <v>135</v>
      </c>
      <c r="AB382" s="24" t="s">
        <v>116</v>
      </c>
      <c r="AC382" s="24" t="s">
        <v>116</v>
      </c>
      <c r="AD382" s="24" t="s">
        <v>116</v>
      </c>
      <c r="AE382" s="24" t="s">
        <v>116</v>
      </c>
      <c r="AF382" s="24" t="s">
        <v>136</v>
      </c>
      <c r="AG382" s="24">
        <v>58</v>
      </c>
      <c r="AH382" s="24">
        <v>143</v>
      </c>
      <c r="AI382" s="24">
        <v>58</v>
      </c>
      <c r="AJ382" s="24">
        <v>143</v>
      </c>
      <c r="AK382" s="24" t="s">
        <v>1669</v>
      </c>
      <c r="AL382" s="24" t="s">
        <v>147</v>
      </c>
      <c r="AM382" s="24"/>
    </row>
    <row r="383" s="11" customFormat="1" ht="43" customHeight="1" spans="1:39">
      <c r="A383" s="18" t="s">
        <v>1502</v>
      </c>
      <c r="B383" s="23" t="s">
        <v>541</v>
      </c>
      <c r="C383" s="24">
        <v>10201170042</v>
      </c>
      <c r="D383" s="24" t="s">
        <v>1670</v>
      </c>
      <c r="E383" s="24" t="s">
        <v>1670</v>
      </c>
      <c r="F383" s="33" t="s">
        <v>151</v>
      </c>
      <c r="G383" s="24" t="s">
        <v>476</v>
      </c>
      <c r="H383" s="24">
        <v>2020</v>
      </c>
      <c r="I383" s="24" t="s">
        <v>617</v>
      </c>
      <c r="J383" s="18" t="s">
        <v>620</v>
      </c>
      <c r="K383" s="17" t="s">
        <v>720</v>
      </c>
      <c r="L383" s="116">
        <v>30</v>
      </c>
      <c r="M383" s="116">
        <v>30</v>
      </c>
      <c r="N383" s="116">
        <v>30</v>
      </c>
      <c r="O383" s="24"/>
      <c r="P383" s="24"/>
      <c r="Q383" s="24"/>
      <c r="R383" s="24"/>
      <c r="S383" s="24"/>
      <c r="T383" s="24"/>
      <c r="U383" s="24"/>
      <c r="V383" s="24"/>
      <c r="W383" s="24"/>
      <c r="X383" s="24"/>
      <c r="Y383" s="24"/>
      <c r="Z383" s="24"/>
      <c r="AA383" s="24" t="s">
        <v>135</v>
      </c>
      <c r="AB383" s="24" t="s">
        <v>116</v>
      </c>
      <c r="AC383" s="24" t="s">
        <v>116</v>
      </c>
      <c r="AD383" s="24" t="s">
        <v>116</v>
      </c>
      <c r="AE383" s="24" t="s">
        <v>116</v>
      </c>
      <c r="AF383" s="24" t="s">
        <v>136</v>
      </c>
      <c r="AG383" s="24">
        <v>30</v>
      </c>
      <c r="AH383" s="24">
        <v>62</v>
      </c>
      <c r="AI383" s="24">
        <v>30</v>
      </c>
      <c r="AJ383" s="24">
        <v>62</v>
      </c>
      <c r="AK383" s="24" t="s">
        <v>172</v>
      </c>
      <c r="AL383" s="24" t="s">
        <v>168</v>
      </c>
      <c r="AM383" s="24"/>
    </row>
    <row r="384" s="11" customFormat="1" ht="43" customHeight="1" spans="1:39">
      <c r="A384" s="18" t="s">
        <v>1502</v>
      </c>
      <c r="B384" s="23" t="s">
        <v>541</v>
      </c>
      <c r="C384" s="24">
        <v>10201170043</v>
      </c>
      <c r="D384" s="24" t="s">
        <v>1670</v>
      </c>
      <c r="E384" s="24" t="s">
        <v>1671</v>
      </c>
      <c r="F384" s="33" t="s">
        <v>151</v>
      </c>
      <c r="G384" s="24" t="s">
        <v>405</v>
      </c>
      <c r="H384" s="24">
        <v>2020</v>
      </c>
      <c r="I384" s="24" t="s">
        <v>617</v>
      </c>
      <c r="J384" s="18" t="s">
        <v>620</v>
      </c>
      <c r="K384" s="17" t="s">
        <v>720</v>
      </c>
      <c r="L384" s="116">
        <v>11</v>
      </c>
      <c r="M384" s="116">
        <v>11</v>
      </c>
      <c r="N384" s="116">
        <v>11</v>
      </c>
      <c r="O384" s="24"/>
      <c r="P384" s="24"/>
      <c r="Q384" s="24"/>
      <c r="R384" s="24"/>
      <c r="S384" s="24"/>
      <c r="T384" s="24"/>
      <c r="U384" s="24"/>
      <c r="V384" s="24"/>
      <c r="W384" s="24"/>
      <c r="X384" s="24"/>
      <c r="Y384" s="24"/>
      <c r="Z384" s="24"/>
      <c r="AA384" s="24" t="s">
        <v>135</v>
      </c>
      <c r="AB384" s="24" t="s">
        <v>116</v>
      </c>
      <c r="AC384" s="24" t="s">
        <v>116</v>
      </c>
      <c r="AD384" s="24" t="s">
        <v>116</v>
      </c>
      <c r="AE384" s="24" t="s">
        <v>116</v>
      </c>
      <c r="AF384" s="24" t="s">
        <v>136</v>
      </c>
      <c r="AG384" s="24">
        <v>100</v>
      </c>
      <c r="AH384" s="24">
        <v>213</v>
      </c>
      <c r="AI384" s="24">
        <v>100</v>
      </c>
      <c r="AJ384" s="24">
        <v>213</v>
      </c>
      <c r="AK384" s="24" t="s">
        <v>172</v>
      </c>
      <c r="AL384" s="24" t="s">
        <v>168</v>
      </c>
      <c r="AM384" s="24"/>
    </row>
    <row r="385" s="11" customFormat="1" ht="43" customHeight="1" spans="1:39">
      <c r="A385" s="18" t="s">
        <v>1502</v>
      </c>
      <c r="B385" s="23" t="s">
        <v>541</v>
      </c>
      <c r="C385" s="24">
        <v>10201170044</v>
      </c>
      <c r="D385" s="24" t="s">
        <v>1670</v>
      </c>
      <c r="E385" s="23" t="s">
        <v>1672</v>
      </c>
      <c r="F385" s="33" t="s">
        <v>155</v>
      </c>
      <c r="G385" s="24" t="s">
        <v>303</v>
      </c>
      <c r="H385" s="24">
        <v>2020</v>
      </c>
      <c r="I385" s="24" t="s">
        <v>617</v>
      </c>
      <c r="J385" s="18" t="s">
        <v>620</v>
      </c>
      <c r="K385" s="17" t="s">
        <v>720</v>
      </c>
      <c r="L385" s="25">
        <v>80</v>
      </c>
      <c r="M385" s="25">
        <v>80</v>
      </c>
      <c r="N385" s="25">
        <v>80</v>
      </c>
      <c r="O385" s="24"/>
      <c r="P385" s="24"/>
      <c r="Q385" s="24"/>
      <c r="R385" s="24"/>
      <c r="S385" s="24"/>
      <c r="T385" s="24"/>
      <c r="U385" s="24"/>
      <c r="V385" s="24"/>
      <c r="W385" s="24"/>
      <c r="X385" s="24"/>
      <c r="Y385" s="24"/>
      <c r="Z385" s="24"/>
      <c r="AA385" s="24" t="s">
        <v>135</v>
      </c>
      <c r="AB385" s="24" t="s">
        <v>116</v>
      </c>
      <c r="AC385" s="24" t="s">
        <v>116</v>
      </c>
      <c r="AD385" s="24" t="s">
        <v>136</v>
      </c>
      <c r="AE385" s="24" t="s">
        <v>136</v>
      </c>
      <c r="AF385" s="24" t="s">
        <v>136</v>
      </c>
      <c r="AG385" s="113">
        <v>78</v>
      </c>
      <c r="AH385" s="113">
        <v>161</v>
      </c>
      <c r="AI385" s="113">
        <v>78</v>
      </c>
      <c r="AJ385" s="113">
        <v>161</v>
      </c>
      <c r="AK385" s="24" t="s">
        <v>172</v>
      </c>
      <c r="AL385" s="24" t="s">
        <v>1673</v>
      </c>
      <c r="AM385" s="23"/>
    </row>
    <row r="386" s="11" customFormat="1" ht="43" customHeight="1" spans="1:39">
      <c r="A386" s="18" t="s">
        <v>1502</v>
      </c>
      <c r="B386" s="23" t="s">
        <v>541</v>
      </c>
      <c r="C386" s="24">
        <v>10201170045</v>
      </c>
      <c r="D386" s="24" t="s">
        <v>1674</v>
      </c>
      <c r="E386" s="24" t="s">
        <v>1675</v>
      </c>
      <c r="F386" s="24" t="s">
        <v>157</v>
      </c>
      <c r="G386" s="25" t="s">
        <v>1590</v>
      </c>
      <c r="H386" s="24">
        <v>2020</v>
      </c>
      <c r="I386" s="25" t="s">
        <v>617</v>
      </c>
      <c r="J386" s="24" t="s">
        <v>853</v>
      </c>
      <c r="K386" s="24">
        <v>18740323332</v>
      </c>
      <c r="L386" s="25">
        <v>20</v>
      </c>
      <c r="M386" s="25">
        <v>20</v>
      </c>
      <c r="N386" s="25">
        <v>20</v>
      </c>
      <c r="O386" s="24"/>
      <c r="P386" s="24"/>
      <c r="Q386" s="24"/>
      <c r="R386" s="24"/>
      <c r="S386" s="24"/>
      <c r="T386" s="24"/>
      <c r="U386" s="24"/>
      <c r="V386" s="24"/>
      <c r="W386" s="24"/>
      <c r="X386" s="24"/>
      <c r="Y386" s="24"/>
      <c r="Z386" s="24"/>
      <c r="AA386" s="24" t="s">
        <v>135</v>
      </c>
      <c r="AB386" s="24" t="s">
        <v>116</v>
      </c>
      <c r="AC386" s="24" t="s">
        <v>116</v>
      </c>
      <c r="AD386" s="24" t="s">
        <v>136</v>
      </c>
      <c r="AE386" s="24" t="s">
        <v>136</v>
      </c>
      <c r="AF386" s="24" t="s">
        <v>136</v>
      </c>
      <c r="AG386" s="25">
        <v>98</v>
      </c>
      <c r="AH386" s="24">
        <v>220</v>
      </c>
      <c r="AI386" s="25">
        <v>98</v>
      </c>
      <c r="AJ386" s="24">
        <v>220</v>
      </c>
      <c r="AK386" s="24" t="s">
        <v>815</v>
      </c>
      <c r="AL386" s="24" t="s">
        <v>815</v>
      </c>
      <c r="AM386" s="23"/>
    </row>
    <row r="387" s="11" customFormat="1" ht="43" customHeight="1" spans="1:39">
      <c r="A387" s="18" t="s">
        <v>1502</v>
      </c>
      <c r="B387" s="23" t="s">
        <v>541</v>
      </c>
      <c r="C387" s="24">
        <v>10201170046</v>
      </c>
      <c r="D387" s="24" t="s">
        <v>1674</v>
      </c>
      <c r="E387" s="24" t="s">
        <v>1676</v>
      </c>
      <c r="F387" s="24" t="s">
        <v>157</v>
      </c>
      <c r="G387" s="25" t="s">
        <v>328</v>
      </c>
      <c r="H387" s="24">
        <v>2020</v>
      </c>
      <c r="I387" s="25" t="s">
        <v>617</v>
      </c>
      <c r="J387" s="24" t="s">
        <v>329</v>
      </c>
      <c r="K387" s="24">
        <v>13379128884</v>
      </c>
      <c r="L387" s="25">
        <v>260</v>
      </c>
      <c r="M387" s="25">
        <v>260</v>
      </c>
      <c r="N387" s="25">
        <v>260</v>
      </c>
      <c r="O387" s="24"/>
      <c r="P387" s="24"/>
      <c r="Q387" s="24"/>
      <c r="R387" s="24"/>
      <c r="S387" s="24"/>
      <c r="T387" s="24"/>
      <c r="U387" s="24"/>
      <c r="V387" s="24"/>
      <c r="W387" s="24"/>
      <c r="X387" s="24"/>
      <c r="Y387" s="24"/>
      <c r="Z387" s="24"/>
      <c r="AA387" s="24" t="s">
        <v>135</v>
      </c>
      <c r="AB387" s="24" t="s">
        <v>116</v>
      </c>
      <c r="AC387" s="24" t="s">
        <v>116</v>
      </c>
      <c r="AD387" s="24" t="s">
        <v>136</v>
      </c>
      <c r="AE387" s="24" t="s">
        <v>136</v>
      </c>
      <c r="AF387" s="24" t="s">
        <v>136</v>
      </c>
      <c r="AG387" s="25">
        <v>71</v>
      </c>
      <c r="AH387" s="24">
        <v>203</v>
      </c>
      <c r="AI387" s="25">
        <v>71</v>
      </c>
      <c r="AJ387" s="24">
        <v>203</v>
      </c>
      <c r="AK387" s="24" t="s">
        <v>815</v>
      </c>
      <c r="AL387" s="24" t="s">
        <v>815</v>
      </c>
      <c r="AM387" s="23"/>
    </row>
    <row r="388" s="11" customFormat="1" ht="43" customHeight="1" spans="1:39">
      <c r="A388" s="18" t="s">
        <v>1502</v>
      </c>
      <c r="B388" s="23" t="s">
        <v>541</v>
      </c>
      <c r="C388" s="24">
        <v>10201170047</v>
      </c>
      <c r="D388" s="24" t="s">
        <v>1674</v>
      </c>
      <c r="E388" s="24" t="s">
        <v>1677</v>
      </c>
      <c r="F388" s="24" t="s">
        <v>157</v>
      </c>
      <c r="G388" s="25" t="s">
        <v>328</v>
      </c>
      <c r="H388" s="24">
        <v>2020</v>
      </c>
      <c r="I388" s="25" t="s">
        <v>617</v>
      </c>
      <c r="J388" s="24" t="s">
        <v>329</v>
      </c>
      <c r="K388" s="24">
        <v>13379128884</v>
      </c>
      <c r="L388" s="25">
        <v>150</v>
      </c>
      <c r="M388" s="25">
        <v>150</v>
      </c>
      <c r="N388" s="25">
        <v>150</v>
      </c>
      <c r="O388" s="24"/>
      <c r="P388" s="24"/>
      <c r="Q388" s="24"/>
      <c r="R388" s="24"/>
      <c r="S388" s="24"/>
      <c r="T388" s="24"/>
      <c r="U388" s="24"/>
      <c r="V388" s="24"/>
      <c r="W388" s="24"/>
      <c r="X388" s="24"/>
      <c r="Y388" s="24"/>
      <c r="Z388" s="24"/>
      <c r="AA388" s="24" t="s">
        <v>135</v>
      </c>
      <c r="AB388" s="24" t="s">
        <v>116</v>
      </c>
      <c r="AC388" s="24" t="s">
        <v>116</v>
      </c>
      <c r="AD388" s="24" t="s">
        <v>136</v>
      </c>
      <c r="AE388" s="24" t="s">
        <v>136</v>
      </c>
      <c r="AF388" s="24" t="s">
        <v>136</v>
      </c>
      <c r="AG388" s="25">
        <v>71</v>
      </c>
      <c r="AH388" s="24">
        <v>203</v>
      </c>
      <c r="AI388" s="25">
        <v>71</v>
      </c>
      <c r="AJ388" s="24">
        <v>203</v>
      </c>
      <c r="AK388" s="24" t="s">
        <v>815</v>
      </c>
      <c r="AL388" s="24" t="s">
        <v>815</v>
      </c>
      <c r="AM388" s="23"/>
    </row>
    <row r="389" s="11" customFormat="1" ht="43" customHeight="1" spans="1:39">
      <c r="A389" s="18" t="s">
        <v>1502</v>
      </c>
      <c r="B389" s="23" t="s">
        <v>541</v>
      </c>
      <c r="C389" s="24">
        <v>10201170048</v>
      </c>
      <c r="D389" s="24" t="s">
        <v>1674</v>
      </c>
      <c r="E389" s="24" t="s">
        <v>1678</v>
      </c>
      <c r="F389" s="24" t="s">
        <v>157</v>
      </c>
      <c r="G389" s="24" t="s">
        <v>332</v>
      </c>
      <c r="H389" s="24">
        <v>2020</v>
      </c>
      <c r="I389" s="24" t="s">
        <v>617</v>
      </c>
      <c r="J389" s="24" t="s">
        <v>333</v>
      </c>
      <c r="K389" s="24">
        <v>13571241504</v>
      </c>
      <c r="L389" s="24">
        <v>25</v>
      </c>
      <c r="M389" s="24">
        <v>25</v>
      </c>
      <c r="N389" s="24">
        <v>25</v>
      </c>
      <c r="O389" s="24"/>
      <c r="P389" s="24"/>
      <c r="Q389" s="24"/>
      <c r="R389" s="24"/>
      <c r="S389" s="24"/>
      <c r="T389" s="24"/>
      <c r="U389" s="24"/>
      <c r="V389" s="24"/>
      <c r="W389" s="24"/>
      <c r="X389" s="24"/>
      <c r="Y389" s="24"/>
      <c r="Z389" s="24"/>
      <c r="AA389" s="24" t="s">
        <v>135</v>
      </c>
      <c r="AB389" s="24" t="s">
        <v>116</v>
      </c>
      <c r="AC389" s="24" t="s">
        <v>116</v>
      </c>
      <c r="AD389" s="24" t="s">
        <v>136</v>
      </c>
      <c r="AE389" s="24" t="s">
        <v>136</v>
      </c>
      <c r="AF389" s="24" t="s">
        <v>136</v>
      </c>
      <c r="AG389" s="24">
        <v>69</v>
      </c>
      <c r="AH389" s="24">
        <v>150</v>
      </c>
      <c r="AI389" s="24">
        <v>69</v>
      </c>
      <c r="AJ389" s="24">
        <v>150</v>
      </c>
      <c r="AK389" s="24" t="s">
        <v>1679</v>
      </c>
      <c r="AL389" s="24" t="s">
        <v>1679</v>
      </c>
      <c r="AM389" s="23"/>
    </row>
    <row r="390" s="5" customFormat="1" spans="1:3">
      <c r="A390" s="13"/>
      <c r="B390" s="13"/>
      <c r="C390" s="13"/>
    </row>
    <row r="391" s="5" customFormat="1" spans="1:3">
      <c r="A391" s="13"/>
      <c r="B391" s="13"/>
      <c r="C391" s="13"/>
    </row>
    <row r="392" s="5" customFormat="1" spans="1:3">
      <c r="A392" s="13"/>
      <c r="B392" s="13"/>
      <c r="C392" s="13"/>
    </row>
    <row r="393" s="5" customFormat="1" spans="1:3">
      <c r="A393" s="13"/>
      <c r="B393" s="13"/>
      <c r="C393" s="13"/>
    </row>
    <row r="394" s="5" customFormat="1" spans="1:3">
      <c r="A394" s="13"/>
      <c r="B394" s="13"/>
      <c r="C394" s="13"/>
    </row>
    <row r="395" s="5" customFormat="1" spans="1:3">
      <c r="A395" s="13"/>
      <c r="B395" s="13"/>
      <c r="C395" s="13"/>
    </row>
    <row r="396" s="5" customFormat="1" spans="1:3">
      <c r="A396" s="13"/>
      <c r="B396" s="13"/>
      <c r="C396" s="13"/>
    </row>
    <row r="397" s="5" customFormat="1" spans="1:3">
      <c r="A397" s="13"/>
      <c r="B397" s="13"/>
      <c r="C397" s="13"/>
    </row>
    <row r="398" s="5" customFormat="1" spans="1:3">
      <c r="A398" s="13"/>
      <c r="B398" s="13"/>
      <c r="C398" s="13"/>
    </row>
    <row r="399" s="5" customFormat="1" spans="1:3">
      <c r="A399" s="13"/>
      <c r="B399" s="13"/>
      <c r="C399" s="13"/>
    </row>
    <row r="400" s="5" customFormat="1" spans="1:3">
      <c r="A400" s="13"/>
      <c r="B400" s="13"/>
      <c r="C400" s="13"/>
    </row>
    <row r="401" s="5" customFormat="1" spans="1:3">
      <c r="A401" s="13"/>
      <c r="B401" s="13"/>
      <c r="C401" s="13"/>
    </row>
    <row r="402" s="5" customFormat="1" spans="1:3">
      <c r="A402" s="13"/>
      <c r="B402" s="13"/>
      <c r="C402" s="13"/>
    </row>
    <row r="403" s="5" customFormat="1" spans="1:3">
      <c r="A403" s="13"/>
      <c r="B403" s="13"/>
      <c r="C403" s="13"/>
    </row>
    <row r="404" s="5" customFormat="1" spans="1:3">
      <c r="A404" s="13"/>
      <c r="B404" s="13"/>
      <c r="C404" s="13"/>
    </row>
    <row r="405" s="5" customFormat="1" spans="1:3">
      <c r="A405" s="13"/>
      <c r="B405" s="13"/>
      <c r="C405" s="13"/>
    </row>
    <row r="406" s="5" customFormat="1" spans="1:3">
      <c r="A406" s="13"/>
      <c r="B406" s="13"/>
      <c r="C406" s="13"/>
    </row>
    <row r="407" s="5" customFormat="1" spans="1:3">
      <c r="A407" s="13"/>
      <c r="B407" s="13"/>
      <c r="C407" s="13"/>
    </row>
    <row r="408" s="5" customFormat="1" spans="1:3">
      <c r="A408" s="13"/>
      <c r="B408" s="13"/>
      <c r="C408" s="13"/>
    </row>
    <row r="409" s="5" customFormat="1" spans="1:3">
      <c r="A409" s="13"/>
      <c r="B409" s="13"/>
      <c r="C409" s="13"/>
    </row>
    <row r="410" s="5" customFormat="1" spans="1:3">
      <c r="A410" s="13"/>
      <c r="B410" s="13"/>
      <c r="C410" s="13"/>
    </row>
    <row r="411" s="5" customFormat="1" spans="1:3">
      <c r="A411" s="13"/>
      <c r="B411" s="13"/>
      <c r="C411" s="13"/>
    </row>
    <row r="412" s="5" customFormat="1" spans="1:3">
      <c r="A412" s="13"/>
      <c r="B412" s="13"/>
      <c r="C412" s="13"/>
    </row>
    <row r="413" s="5" customFormat="1" spans="1:3">
      <c r="A413" s="13"/>
      <c r="B413" s="13"/>
      <c r="C413" s="13"/>
    </row>
    <row r="414" s="5" customFormat="1" spans="1:3">
      <c r="A414" s="13"/>
      <c r="B414" s="13"/>
      <c r="C414" s="13"/>
    </row>
    <row r="415" s="5" customFormat="1" spans="1:3">
      <c r="A415" s="13"/>
      <c r="B415" s="13"/>
      <c r="C415" s="13"/>
    </row>
    <row r="416" s="5" customFormat="1" spans="1:3">
      <c r="A416" s="13"/>
      <c r="B416" s="13"/>
      <c r="C416" s="13"/>
    </row>
    <row r="417" s="5" customFormat="1" spans="1:3">
      <c r="A417" s="13"/>
      <c r="B417" s="13"/>
      <c r="C417" s="13"/>
    </row>
    <row r="418" s="5" customFormat="1" spans="1:3">
      <c r="A418" s="13"/>
      <c r="B418" s="13"/>
      <c r="C418" s="13"/>
    </row>
    <row r="419" s="5" customFormat="1" spans="1:3">
      <c r="A419" s="13"/>
      <c r="B419" s="13"/>
      <c r="C419" s="13"/>
    </row>
    <row r="420" s="5" customFormat="1" spans="1:3">
      <c r="A420" s="13"/>
      <c r="B420" s="13"/>
      <c r="C420" s="13"/>
    </row>
    <row r="421" s="5" customFormat="1" spans="1:3">
      <c r="A421" s="13"/>
      <c r="B421" s="13"/>
      <c r="C421" s="13"/>
    </row>
    <row r="422" s="5" customFormat="1" spans="1:3">
      <c r="A422" s="13"/>
      <c r="B422" s="13"/>
      <c r="C422" s="13"/>
    </row>
    <row r="423" s="5" customFormat="1" spans="1:3">
      <c r="A423" s="13"/>
      <c r="B423" s="13"/>
      <c r="C423" s="13"/>
    </row>
    <row r="424" s="5" customFormat="1" spans="1:3">
      <c r="A424" s="13"/>
      <c r="B424" s="13"/>
      <c r="C424" s="13"/>
    </row>
    <row r="425" s="5" customFormat="1" spans="1:3">
      <c r="A425" s="13"/>
      <c r="B425" s="13"/>
      <c r="C425" s="13"/>
    </row>
    <row r="426" s="5" customFormat="1" spans="1:3">
      <c r="A426" s="13"/>
      <c r="B426" s="13"/>
      <c r="C426" s="13"/>
    </row>
    <row r="427" s="5" customFormat="1" spans="1:3">
      <c r="A427" s="13"/>
      <c r="B427" s="13"/>
      <c r="C427" s="13"/>
    </row>
    <row r="428" s="5" customFormat="1" spans="1:3">
      <c r="A428" s="13"/>
      <c r="B428" s="13"/>
      <c r="C428" s="13"/>
    </row>
    <row r="429" s="5" customFormat="1" spans="1:3">
      <c r="A429" s="13"/>
      <c r="B429" s="13"/>
      <c r="C429" s="13"/>
    </row>
    <row r="430" s="5" customFormat="1" spans="1:3">
      <c r="A430" s="13"/>
      <c r="B430" s="13"/>
      <c r="C430" s="13"/>
    </row>
    <row r="431" s="5" customFormat="1" spans="1:3">
      <c r="A431" s="13"/>
      <c r="B431" s="13"/>
      <c r="C431" s="13"/>
    </row>
    <row r="432" s="5" customFormat="1" spans="1:3">
      <c r="A432" s="13"/>
      <c r="B432" s="13"/>
      <c r="C432" s="13"/>
    </row>
    <row r="433" s="5" customFormat="1" spans="1:3">
      <c r="A433" s="13"/>
      <c r="B433" s="13"/>
      <c r="C433" s="13"/>
    </row>
    <row r="434" s="5" customFormat="1" spans="1:3">
      <c r="A434" s="13"/>
      <c r="B434" s="13"/>
      <c r="C434" s="13"/>
    </row>
    <row r="435" s="5" customFormat="1" spans="1:3">
      <c r="A435" s="13"/>
      <c r="B435" s="13"/>
      <c r="C435" s="13"/>
    </row>
    <row r="436" s="5" customFormat="1" spans="1:3">
      <c r="A436" s="13"/>
      <c r="B436" s="13"/>
      <c r="C436" s="13"/>
    </row>
    <row r="437" s="5" customFormat="1" spans="1:3">
      <c r="A437" s="13"/>
      <c r="B437" s="13"/>
      <c r="C437" s="13"/>
    </row>
    <row r="438" s="5" customFormat="1" spans="1:3">
      <c r="A438" s="13"/>
      <c r="B438" s="13"/>
      <c r="C438" s="13"/>
    </row>
    <row r="439" s="5" customFormat="1" spans="1:3">
      <c r="A439" s="13"/>
      <c r="B439" s="13"/>
      <c r="C439" s="13"/>
    </row>
    <row r="440" s="5" customFormat="1" spans="1:3">
      <c r="A440" s="13"/>
      <c r="B440" s="13"/>
      <c r="C440" s="13"/>
    </row>
    <row r="441" s="5" customFormat="1" spans="1:3">
      <c r="A441" s="13"/>
      <c r="B441" s="13"/>
      <c r="C441" s="13"/>
    </row>
    <row r="442" s="5" customFormat="1" spans="1:3">
      <c r="A442" s="13"/>
      <c r="B442" s="13"/>
      <c r="C442" s="13"/>
    </row>
    <row r="443" s="5" customFormat="1" spans="1:3">
      <c r="A443" s="13"/>
      <c r="B443" s="13"/>
      <c r="C443" s="13"/>
    </row>
    <row r="444" s="5" customFormat="1" spans="1:3">
      <c r="A444" s="13"/>
      <c r="B444" s="13"/>
      <c r="C444" s="13"/>
    </row>
    <row r="445" s="5" customFormat="1" spans="1:3">
      <c r="A445" s="13"/>
      <c r="B445" s="13"/>
      <c r="C445" s="13"/>
    </row>
    <row r="446" s="5" customFormat="1" spans="1:3">
      <c r="A446" s="13"/>
      <c r="B446" s="13"/>
      <c r="C446" s="13"/>
    </row>
    <row r="447" s="5" customFormat="1" spans="1:3">
      <c r="A447" s="13"/>
      <c r="B447" s="13"/>
      <c r="C447" s="13"/>
    </row>
    <row r="448" s="5" customFormat="1" spans="1:3">
      <c r="A448" s="13"/>
      <c r="B448" s="13"/>
      <c r="C448" s="13"/>
    </row>
    <row r="449" s="5" customFormat="1" spans="1:3">
      <c r="A449" s="13"/>
      <c r="B449" s="13"/>
      <c r="C449" s="13"/>
    </row>
    <row r="450" s="5" customFormat="1" spans="1:3">
      <c r="A450" s="13"/>
      <c r="B450" s="13"/>
      <c r="C450" s="13"/>
    </row>
    <row r="451" s="5" customFormat="1" spans="1:3">
      <c r="A451" s="13"/>
      <c r="B451" s="13"/>
      <c r="C451" s="13"/>
    </row>
    <row r="452" s="5" customFormat="1" spans="1:3">
      <c r="A452" s="13"/>
      <c r="B452" s="13"/>
      <c r="C452" s="13"/>
    </row>
    <row r="453" s="5" customFormat="1" spans="1:3">
      <c r="A453" s="13"/>
      <c r="B453" s="13"/>
      <c r="C453" s="13"/>
    </row>
    <row r="454" s="5" customFormat="1" spans="1:3">
      <c r="A454" s="13"/>
      <c r="B454" s="13"/>
      <c r="C454" s="13"/>
    </row>
    <row r="455" s="5" customFormat="1" spans="1:3">
      <c r="A455" s="13"/>
      <c r="B455" s="13"/>
      <c r="C455" s="13"/>
    </row>
    <row r="456" s="5" customFormat="1" spans="1:3">
      <c r="A456" s="13"/>
      <c r="B456" s="13"/>
      <c r="C456" s="13"/>
    </row>
    <row r="457" s="5" customFormat="1" spans="1:3">
      <c r="A457" s="13"/>
      <c r="B457" s="13"/>
      <c r="C457" s="13"/>
    </row>
    <row r="458" s="5" customFormat="1" spans="1:3">
      <c r="A458" s="13"/>
      <c r="B458" s="13"/>
      <c r="C458" s="13"/>
    </row>
    <row r="459" s="5" customFormat="1" spans="1:3">
      <c r="A459" s="13"/>
      <c r="B459" s="13"/>
      <c r="C459" s="13"/>
    </row>
    <row r="460" s="5" customFormat="1" spans="1:3">
      <c r="A460" s="13"/>
      <c r="B460" s="13"/>
      <c r="C460" s="13"/>
    </row>
    <row r="461" s="5" customFormat="1" spans="1:3">
      <c r="A461" s="13"/>
      <c r="B461" s="13"/>
      <c r="C461" s="13"/>
    </row>
    <row r="462" s="5" customFormat="1" spans="1:3">
      <c r="A462" s="13"/>
      <c r="B462" s="13"/>
      <c r="C462" s="13"/>
    </row>
    <row r="463" s="5" customFormat="1" spans="1:3">
      <c r="A463" s="13"/>
      <c r="B463" s="13"/>
      <c r="C463" s="13"/>
    </row>
    <row r="464" s="5" customFormat="1" spans="1:3">
      <c r="A464" s="13"/>
      <c r="B464" s="13"/>
      <c r="C464" s="13"/>
    </row>
    <row r="465" s="5" customFormat="1" spans="1:3">
      <c r="A465" s="13"/>
      <c r="B465" s="13"/>
      <c r="C465" s="13"/>
    </row>
    <row r="466" s="5" customFormat="1" spans="1:3">
      <c r="A466" s="13"/>
      <c r="B466" s="13"/>
      <c r="C466" s="13"/>
    </row>
    <row r="467" s="5" customFormat="1" spans="1:3">
      <c r="A467" s="13"/>
      <c r="B467" s="13"/>
      <c r="C467" s="13"/>
    </row>
    <row r="468" s="5" customFormat="1" spans="1:3">
      <c r="A468" s="13"/>
      <c r="B468" s="13"/>
      <c r="C468" s="13"/>
    </row>
    <row r="469" s="5" customFormat="1" spans="1:3">
      <c r="A469" s="13"/>
      <c r="B469" s="13"/>
      <c r="C469" s="13"/>
    </row>
    <row r="470" s="5" customFormat="1" spans="1:3">
      <c r="A470" s="13"/>
      <c r="B470" s="13"/>
      <c r="C470" s="13"/>
    </row>
    <row r="471" s="5" customFormat="1" spans="1:3">
      <c r="A471" s="13"/>
      <c r="B471" s="13"/>
      <c r="C471" s="13"/>
    </row>
    <row r="472" s="5" customFormat="1" spans="1:3">
      <c r="A472" s="13"/>
      <c r="B472" s="13"/>
      <c r="C472" s="13"/>
    </row>
    <row r="473" s="5" customFormat="1" spans="1:3">
      <c r="A473" s="13"/>
      <c r="B473" s="13"/>
      <c r="C473" s="13"/>
    </row>
    <row r="474" s="5" customFormat="1" spans="1:3">
      <c r="A474" s="13"/>
      <c r="B474" s="13"/>
      <c r="C474" s="13"/>
    </row>
    <row r="475" s="5" customFormat="1" spans="1:3">
      <c r="A475" s="13"/>
      <c r="B475" s="13"/>
      <c r="C475" s="13"/>
    </row>
    <row r="476" s="5" customFormat="1" spans="1:3">
      <c r="A476" s="13"/>
      <c r="B476" s="13"/>
      <c r="C476" s="13"/>
    </row>
    <row r="477" s="5" customFormat="1" spans="1:3">
      <c r="A477" s="13"/>
      <c r="B477" s="13"/>
      <c r="C477" s="13"/>
    </row>
    <row r="478" s="5" customFormat="1" spans="1:3">
      <c r="A478" s="13"/>
      <c r="B478" s="13"/>
      <c r="C478" s="13"/>
    </row>
    <row r="479" s="5" customFormat="1" spans="1:3">
      <c r="A479" s="13"/>
      <c r="B479" s="13"/>
      <c r="C479" s="13"/>
    </row>
    <row r="480" s="5" customFormat="1" spans="1:3">
      <c r="A480" s="13"/>
      <c r="B480" s="13"/>
      <c r="C480" s="13"/>
    </row>
    <row r="481" s="5" customFormat="1" spans="1:3">
      <c r="A481" s="13"/>
      <c r="B481" s="13"/>
      <c r="C481" s="13"/>
    </row>
    <row r="482" s="5" customFormat="1" spans="1:3">
      <c r="A482" s="13"/>
      <c r="B482" s="13"/>
      <c r="C482" s="13"/>
    </row>
    <row r="483" s="5" customFormat="1" spans="1:3">
      <c r="A483" s="13"/>
      <c r="B483" s="13"/>
      <c r="C483" s="13"/>
    </row>
    <row r="484" s="5" customFormat="1" spans="1:3">
      <c r="A484" s="13"/>
      <c r="B484" s="13"/>
      <c r="C484" s="13"/>
    </row>
    <row r="485" s="5" customFormat="1" spans="1:3">
      <c r="A485" s="13"/>
      <c r="B485" s="13"/>
      <c r="C485" s="13"/>
    </row>
    <row r="486" s="5" customFormat="1" spans="1:3">
      <c r="A486" s="13"/>
      <c r="B486" s="13"/>
      <c r="C486" s="13"/>
    </row>
    <row r="487" s="5" customFormat="1" spans="1:3">
      <c r="A487" s="13"/>
      <c r="B487" s="13"/>
      <c r="C487" s="13"/>
    </row>
    <row r="488" s="5" customFormat="1" spans="1:3">
      <c r="A488" s="13"/>
      <c r="B488" s="13"/>
      <c r="C488" s="13"/>
    </row>
    <row r="489" s="5" customFormat="1" spans="1:3">
      <c r="A489" s="13"/>
      <c r="B489" s="13"/>
      <c r="C489" s="13"/>
    </row>
    <row r="490" s="5" customFormat="1" spans="1:3">
      <c r="A490" s="13"/>
      <c r="B490" s="13"/>
      <c r="C490" s="13"/>
    </row>
    <row r="491" s="5" customFormat="1" spans="1:3">
      <c r="A491" s="13"/>
      <c r="B491" s="13"/>
      <c r="C491" s="13"/>
    </row>
    <row r="492" s="5" customFormat="1" spans="1:3">
      <c r="A492" s="13"/>
      <c r="B492" s="13"/>
      <c r="C492" s="13"/>
    </row>
    <row r="493" s="5" customFormat="1" spans="1:3">
      <c r="A493" s="13"/>
      <c r="B493" s="13"/>
      <c r="C493" s="13"/>
    </row>
    <row r="494" s="5" customFormat="1" spans="1:3">
      <c r="A494" s="13"/>
      <c r="B494" s="13"/>
      <c r="C494" s="13"/>
    </row>
    <row r="495" s="5" customFormat="1" spans="1:3">
      <c r="A495" s="13"/>
      <c r="B495" s="13"/>
      <c r="C495" s="13"/>
    </row>
    <row r="496" s="5" customFormat="1" spans="1:3">
      <c r="A496" s="13"/>
      <c r="B496" s="13"/>
      <c r="C496" s="13"/>
    </row>
    <row r="497" s="5" customFormat="1" spans="1:3">
      <c r="A497" s="13"/>
      <c r="B497" s="13"/>
      <c r="C497" s="13"/>
    </row>
    <row r="498" s="5" customFormat="1" spans="1:3">
      <c r="A498" s="13"/>
      <c r="B498" s="13"/>
      <c r="C498" s="13"/>
    </row>
    <row r="499" s="5" customFormat="1" spans="1:3">
      <c r="A499" s="13"/>
      <c r="B499" s="13"/>
      <c r="C499" s="13"/>
    </row>
    <row r="500" s="5" customFormat="1" spans="1:3">
      <c r="A500" s="13"/>
      <c r="B500" s="13"/>
      <c r="C500" s="13"/>
    </row>
    <row r="501" s="5" customFormat="1" spans="1:3">
      <c r="A501" s="13"/>
      <c r="B501" s="13"/>
      <c r="C501" s="13"/>
    </row>
    <row r="502" s="5" customFormat="1" spans="1:3">
      <c r="A502" s="13"/>
      <c r="B502" s="13"/>
      <c r="C502" s="13"/>
    </row>
    <row r="503" s="5" customFormat="1" spans="1:3">
      <c r="A503" s="13"/>
      <c r="B503" s="13"/>
      <c r="C503" s="13"/>
    </row>
    <row r="504" s="5" customFormat="1" spans="1:3">
      <c r="A504" s="13"/>
      <c r="B504" s="13"/>
      <c r="C504" s="13"/>
    </row>
    <row r="505" s="5" customFormat="1" spans="1:3">
      <c r="A505" s="13"/>
      <c r="B505" s="13"/>
      <c r="C505" s="13"/>
    </row>
    <row r="506" s="5" customFormat="1" spans="1:3">
      <c r="A506" s="13"/>
      <c r="B506" s="13"/>
      <c r="C506" s="13"/>
    </row>
    <row r="507" s="5" customFormat="1" spans="1:3">
      <c r="A507" s="13"/>
      <c r="B507" s="13"/>
      <c r="C507" s="13"/>
    </row>
    <row r="508" s="5" customFormat="1" spans="1:3">
      <c r="A508" s="13"/>
      <c r="B508" s="13"/>
      <c r="C508" s="13"/>
    </row>
    <row r="509" s="5" customFormat="1" spans="1:3">
      <c r="A509" s="13"/>
      <c r="B509" s="13"/>
      <c r="C509" s="13"/>
    </row>
    <row r="510" s="5" customFormat="1" spans="1:3">
      <c r="A510" s="13"/>
      <c r="B510" s="13"/>
      <c r="C510" s="13"/>
    </row>
    <row r="511" s="5" customFormat="1" spans="1:3">
      <c r="A511" s="13"/>
      <c r="B511" s="13"/>
      <c r="C511" s="13"/>
    </row>
    <row r="512" s="5" customFormat="1" spans="1:3">
      <c r="A512" s="13"/>
      <c r="B512" s="13"/>
      <c r="C512" s="13"/>
    </row>
    <row r="513" s="5" customFormat="1" spans="1:3">
      <c r="A513" s="13"/>
      <c r="B513" s="13"/>
      <c r="C513" s="13"/>
    </row>
    <row r="514" s="5" customFormat="1" spans="1:3">
      <c r="A514" s="13"/>
      <c r="B514" s="13"/>
      <c r="C514" s="13"/>
    </row>
    <row r="515" s="5" customFormat="1" spans="1:3">
      <c r="A515" s="13"/>
      <c r="B515" s="13"/>
      <c r="C515" s="13"/>
    </row>
    <row r="516" s="5" customFormat="1" spans="1:3">
      <c r="A516" s="13"/>
      <c r="B516" s="13"/>
      <c r="C516" s="13"/>
    </row>
    <row r="517" s="5" customFormat="1" spans="1:3">
      <c r="A517" s="13"/>
      <c r="B517" s="13"/>
      <c r="C517" s="13"/>
    </row>
    <row r="518" s="5" customFormat="1" spans="1:3">
      <c r="A518" s="13"/>
      <c r="B518" s="13"/>
      <c r="C518" s="13"/>
    </row>
    <row r="519" s="5" customFormat="1" spans="1:3">
      <c r="A519" s="13"/>
      <c r="B519" s="13"/>
      <c r="C519" s="13"/>
    </row>
    <row r="520" s="5" customFormat="1" spans="1:3">
      <c r="A520" s="13"/>
      <c r="B520" s="13"/>
      <c r="C520" s="13"/>
    </row>
    <row r="521" s="5" customFormat="1" spans="1:3">
      <c r="A521" s="13"/>
      <c r="B521" s="13"/>
      <c r="C521" s="13"/>
    </row>
    <row r="522" s="5" customFormat="1" spans="1:3">
      <c r="A522" s="13"/>
      <c r="B522" s="13"/>
      <c r="C522" s="13"/>
    </row>
    <row r="523" s="5" customFormat="1" spans="1:3">
      <c r="A523" s="13"/>
      <c r="B523" s="13"/>
      <c r="C523" s="13"/>
    </row>
    <row r="524" s="5" customFormat="1" spans="1:3">
      <c r="A524" s="13"/>
      <c r="B524" s="13"/>
      <c r="C524" s="13"/>
    </row>
    <row r="525" s="5" customFormat="1" spans="1:3">
      <c r="A525" s="13"/>
      <c r="B525" s="13"/>
      <c r="C525" s="13"/>
    </row>
    <row r="526" s="5" customFormat="1" spans="1:3">
      <c r="A526" s="13"/>
      <c r="B526" s="13"/>
      <c r="C526" s="13"/>
    </row>
    <row r="527" s="5" customFormat="1" spans="1:3">
      <c r="A527" s="13"/>
      <c r="B527" s="13"/>
      <c r="C527" s="13"/>
    </row>
    <row r="528" s="5" customFormat="1" spans="1:3">
      <c r="A528" s="13"/>
      <c r="B528" s="13"/>
      <c r="C528" s="13"/>
    </row>
    <row r="529" s="5" customFormat="1" spans="1:3">
      <c r="A529" s="13"/>
      <c r="B529" s="13"/>
      <c r="C529" s="13"/>
    </row>
    <row r="530" s="5" customFormat="1" spans="1:3">
      <c r="A530" s="13"/>
      <c r="B530" s="13"/>
      <c r="C530" s="13"/>
    </row>
    <row r="531" s="5" customFormat="1" spans="1:3">
      <c r="A531" s="13"/>
      <c r="B531" s="13"/>
      <c r="C531" s="13"/>
    </row>
    <row r="532" s="5" customFormat="1" spans="1:3">
      <c r="A532" s="13"/>
      <c r="B532" s="13"/>
      <c r="C532" s="13"/>
    </row>
    <row r="533" s="5" customFormat="1" spans="1:3">
      <c r="A533" s="13"/>
      <c r="B533" s="13"/>
      <c r="C533" s="13"/>
    </row>
    <row r="534" s="5" customFormat="1" spans="1:3">
      <c r="A534" s="13"/>
      <c r="B534" s="13"/>
      <c r="C534" s="13"/>
    </row>
    <row r="1047986" s="5" customFormat="1" spans="1:3">
      <c r="A1047986" s="13"/>
      <c r="B1047986" s="13"/>
      <c r="C1047986" s="13"/>
    </row>
    <row r="1047987" s="5" customFormat="1" spans="1:3">
      <c r="A1047987" s="13"/>
      <c r="B1047987" s="13"/>
      <c r="C1047987" s="13"/>
    </row>
    <row r="1047988" s="5" customFormat="1" spans="1:3">
      <c r="A1047988" s="13"/>
      <c r="B1047988" s="13"/>
      <c r="C1047988" s="13"/>
    </row>
    <row r="1047989" s="5" customFormat="1" spans="1:3">
      <c r="A1047989" s="13"/>
      <c r="B1047989" s="13"/>
      <c r="C1047989" s="13"/>
    </row>
    <row r="1047990" s="5" customFormat="1" spans="1:3">
      <c r="A1047990" s="13"/>
      <c r="B1047990" s="13"/>
      <c r="C1047990" s="13"/>
    </row>
    <row r="1047991" s="5" customFormat="1" spans="1:3">
      <c r="A1047991" s="13"/>
      <c r="B1047991" s="13"/>
      <c r="C1047991" s="13"/>
    </row>
    <row r="1047992" s="5" customFormat="1" spans="1:3">
      <c r="A1047992" s="13"/>
      <c r="B1047992" s="13"/>
      <c r="C1047992" s="13"/>
    </row>
    <row r="1047993" s="5" customFormat="1" spans="1:3">
      <c r="A1047993" s="13"/>
      <c r="B1047993" s="13"/>
      <c r="C1047993" s="13"/>
    </row>
    <row r="1047994" s="5" customFormat="1" spans="1:3">
      <c r="A1047994" s="13"/>
      <c r="B1047994" s="13"/>
      <c r="C1047994" s="13"/>
    </row>
    <row r="1047995" s="5" customFormat="1" spans="1:3">
      <c r="A1047995" s="13"/>
      <c r="B1047995" s="13"/>
      <c r="C1047995" s="13"/>
    </row>
    <row r="1047996" s="5" customFormat="1" spans="1:3">
      <c r="A1047996" s="13"/>
      <c r="B1047996" s="13"/>
      <c r="C1047996" s="13"/>
    </row>
    <row r="1047997" s="5" customFormat="1" spans="1:3">
      <c r="A1047997" s="13"/>
      <c r="B1047997" s="13"/>
      <c r="C1047997" s="13"/>
    </row>
    <row r="1047998" s="5" customFormat="1" spans="1:3">
      <c r="A1047998" s="13"/>
      <c r="B1047998" s="13"/>
      <c r="C1047998" s="13"/>
    </row>
    <row r="1047999" s="5" customFormat="1" spans="1:3">
      <c r="A1047999" s="13"/>
      <c r="B1047999" s="13"/>
      <c r="C1047999" s="13"/>
    </row>
    <row r="1048000" s="5" customFormat="1" spans="1:3">
      <c r="A1048000" s="13"/>
      <c r="B1048000" s="13"/>
      <c r="C1048000" s="13"/>
    </row>
    <row r="1048001" s="5" customFormat="1" spans="1:3">
      <c r="A1048001" s="13"/>
      <c r="B1048001" s="13"/>
      <c r="C1048001" s="13"/>
    </row>
    <row r="1048002" s="5" customFormat="1" spans="1:3">
      <c r="A1048002" s="13"/>
      <c r="B1048002" s="13"/>
      <c r="C1048002" s="13"/>
    </row>
    <row r="1048003" s="5" customFormat="1" spans="1:3">
      <c r="A1048003" s="13"/>
      <c r="B1048003" s="13"/>
      <c r="C1048003" s="13"/>
    </row>
    <row r="1048004" s="5" customFormat="1" spans="1:3">
      <c r="A1048004" s="13"/>
      <c r="B1048004" s="13"/>
      <c r="C1048004" s="13"/>
    </row>
    <row r="1048005" s="5" customFormat="1" spans="1:3">
      <c r="A1048005" s="13"/>
      <c r="B1048005" s="13"/>
      <c r="C1048005" s="13"/>
    </row>
    <row r="1048006" s="5" customFormat="1" spans="1:3">
      <c r="A1048006" s="13"/>
      <c r="B1048006" s="13"/>
      <c r="C1048006" s="13"/>
    </row>
    <row r="1048007" s="5" customFormat="1" spans="1:3">
      <c r="A1048007" s="13"/>
      <c r="B1048007" s="13"/>
      <c r="C1048007" s="13"/>
    </row>
    <row r="1048008" s="5" customFormat="1" spans="1:3">
      <c r="A1048008" s="13"/>
      <c r="B1048008" s="13"/>
      <c r="C1048008" s="13"/>
    </row>
    <row r="1048009" s="5" customFormat="1" spans="1:3">
      <c r="A1048009" s="13"/>
      <c r="B1048009" s="13"/>
      <c r="C1048009" s="13"/>
    </row>
    <row r="1048010" s="5" customFormat="1" spans="1:3">
      <c r="A1048010" s="13"/>
      <c r="B1048010" s="13"/>
      <c r="C1048010" s="13"/>
    </row>
    <row r="1048011" s="5" customFormat="1" spans="1:3">
      <c r="A1048011" s="13"/>
      <c r="B1048011" s="13"/>
      <c r="C1048011" s="13"/>
    </row>
    <row r="1048012" s="5" customFormat="1" spans="1:3">
      <c r="A1048012" s="13"/>
      <c r="B1048012" s="13"/>
      <c r="C1048012" s="13"/>
    </row>
    <row r="1048013" s="5" customFormat="1" spans="1:3">
      <c r="A1048013" s="13"/>
      <c r="B1048013" s="13"/>
      <c r="C1048013" s="13"/>
    </row>
    <row r="1048014" s="5" customFormat="1" spans="1:3">
      <c r="A1048014" s="13"/>
      <c r="B1048014" s="13"/>
      <c r="C1048014" s="13"/>
    </row>
    <row r="1048015" s="5" customFormat="1" spans="1:3">
      <c r="A1048015" s="13"/>
      <c r="B1048015" s="13"/>
      <c r="C1048015" s="13"/>
    </row>
    <row r="1048016" s="5" customFormat="1" spans="1:3">
      <c r="A1048016" s="13"/>
      <c r="B1048016" s="13"/>
      <c r="C1048016" s="13"/>
    </row>
    <row r="1048017" s="5" customFormat="1" spans="1:3">
      <c r="A1048017" s="13"/>
      <c r="B1048017" s="13"/>
      <c r="C1048017" s="13"/>
    </row>
    <row r="1048018" s="5" customFormat="1" spans="1:3">
      <c r="A1048018" s="13"/>
      <c r="B1048018" s="13"/>
      <c r="C1048018" s="13"/>
    </row>
    <row r="1048019" s="5" customFormat="1" spans="1:3">
      <c r="A1048019" s="13"/>
      <c r="B1048019" s="13"/>
      <c r="C1048019" s="13"/>
    </row>
    <row r="1048020" s="5" customFormat="1" spans="1:3">
      <c r="A1048020" s="13"/>
      <c r="B1048020" s="13"/>
      <c r="C1048020" s="13"/>
    </row>
    <row r="1048021" s="5" customFormat="1" spans="1:3">
      <c r="A1048021" s="13"/>
      <c r="B1048021" s="13"/>
      <c r="C1048021" s="13"/>
    </row>
    <row r="1048022" s="5" customFormat="1" spans="1:3">
      <c r="A1048022" s="13"/>
      <c r="B1048022" s="13"/>
      <c r="C1048022" s="13"/>
    </row>
    <row r="1048023" s="5" customFormat="1" spans="1:3">
      <c r="A1048023" s="13"/>
      <c r="B1048023" s="13"/>
      <c r="C1048023" s="13"/>
    </row>
    <row r="1048024" s="5" customFormat="1" spans="1:3">
      <c r="A1048024" s="13"/>
      <c r="B1048024" s="13"/>
      <c r="C1048024" s="13"/>
    </row>
    <row r="1048025" s="5" customFormat="1" spans="1:3">
      <c r="A1048025" s="13"/>
      <c r="B1048025" s="13"/>
      <c r="C1048025" s="13"/>
    </row>
    <row r="1048026" s="5" customFormat="1" spans="1:3">
      <c r="A1048026" s="13"/>
      <c r="B1048026" s="13"/>
      <c r="C1048026" s="13"/>
    </row>
    <row r="1048027" s="5" customFormat="1" spans="1:3">
      <c r="A1048027" s="13"/>
      <c r="B1048027" s="13"/>
      <c r="C1048027" s="13"/>
    </row>
    <row r="1048028" s="5" customFormat="1" spans="1:3">
      <c r="A1048028" s="13"/>
      <c r="B1048028" s="13"/>
      <c r="C1048028" s="13"/>
    </row>
    <row r="1048029" s="5" customFormat="1" spans="1:3">
      <c r="A1048029" s="13"/>
      <c r="B1048029" s="13"/>
      <c r="C1048029" s="13"/>
    </row>
    <row r="1048030" s="5" customFormat="1" spans="1:3">
      <c r="A1048030" s="13"/>
      <c r="B1048030" s="13"/>
      <c r="C1048030" s="13"/>
    </row>
    <row r="1048031" s="5" customFormat="1" spans="1:3">
      <c r="A1048031" s="13"/>
      <c r="B1048031" s="13"/>
      <c r="C1048031" s="13"/>
    </row>
    <row r="1048032" s="5" customFormat="1" spans="1:3">
      <c r="A1048032" s="13"/>
      <c r="B1048032" s="13"/>
      <c r="C1048032" s="13"/>
    </row>
    <row r="1048033" s="5" customFormat="1" spans="1:3">
      <c r="A1048033" s="13"/>
      <c r="B1048033" s="13"/>
      <c r="C1048033" s="13"/>
    </row>
    <row r="1048034" s="5" customFormat="1" spans="1:3">
      <c r="A1048034" s="13"/>
      <c r="B1048034" s="13"/>
      <c r="C1048034" s="13"/>
    </row>
    <row r="1048035" s="5" customFormat="1" spans="1:3">
      <c r="A1048035" s="13"/>
      <c r="B1048035" s="13"/>
      <c r="C1048035" s="13"/>
    </row>
    <row r="1048036" s="5" customFormat="1" spans="1:3">
      <c r="A1048036" s="13"/>
      <c r="B1048036" s="13"/>
      <c r="C1048036" s="13"/>
    </row>
    <row r="1048037" s="5" customFormat="1" spans="1:3">
      <c r="A1048037" s="13"/>
      <c r="B1048037" s="13"/>
      <c r="C1048037" s="13"/>
    </row>
    <row r="1048038" s="5" customFormat="1" spans="1:3">
      <c r="A1048038" s="13"/>
      <c r="B1048038" s="13"/>
      <c r="C1048038" s="13"/>
    </row>
    <row r="1048039" s="5" customFormat="1" spans="1:3">
      <c r="A1048039" s="13"/>
      <c r="B1048039" s="13"/>
      <c r="C1048039" s="13"/>
    </row>
    <row r="1048040" s="5" customFormat="1" spans="1:3">
      <c r="A1048040" s="13"/>
      <c r="B1048040" s="13"/>
      <c r="C1048040" s="13"/>
    </row>
    <row r="1048041" s="5" customFormat="1" spans="1:3">
      <c r="A1048041" s="13"/>
      <c r="B1048041" s="13"/>
      <c r="C1048041" s="13"/>
    </row>
    <row r="1048042" s="5" customFormat="1" spans="1:3">
      <c r="A1048042" s="13"/>
      <c r="B1048042" s="13"/>
      <c r="C1048042" s="13"/>
    </row>
    <row r="1048043" s="5" customFormat="1" spans="1:3">
      <c r="A1048043" s="13"/>
      <c r="B1048043" s="13"/>
      <c r="C1048043" s="13"/>
    </row>
    <row r="1048044" s="5" customFormat="1" spans="1:3">
      <c r="A1048044" s="13"/>
      <c r="B1048044" s="13"/>
      <c r="C1048044" s="13"/>
    </row>
    <row r="1048045" s="5" customFormat="1" spans="1:3">
      <c r="A1048045" s="13"/>
      <c r="B1048045" s="13"/>
      <c r="C1048045" s="13"/>
    </row>
    <row r="1048046" s="5" customFormat="1" spans="1:3">
      <c r="A1048046" s="13"/>
      <c r="B1048046" s="13"/>
      <c r="C1048046" s="13"/>
    </row>
    <row r="1048047" s="5" customFormat="1" spans="1:3">
      <c r="A1048047" s="13"/>
      <c r="B1048047" s="13"/>
      <c r="C1048047" s="13"/>
    </row>
    <row r="1048048" s="5" customFormat="1" spans="1:3">
      <c r="A1048048" s="13"/>
      <c r="B1048048" s="13"/>
      <c r="C1048048" s="13"/>
    </row>
    <row r="1048049" s="5" customFormat="1" spans="1:3">
      <c r="A1048049" s="13"/>
      <c r="B1048049" s="13"/>
      <c r="C1048049" s="13"/>
    </row>
    <row r="1048050" s="5" customFormat="1" spans="1:3">
      <c r="A1048050" s="13"/>
      <c r="B1048050" s="13"/>
      <c r="C1048050" s="13"/>
    </row>
    <row r="1048051" s="5" customFormat="1" spans="1:3">
      <c r="A1048051" s="13"/>
      <c r="B1048051" s="13"/>
      <c r="C1048051" s="13"/>
    </row>
    <row r="1048052" s="5" customFormat="1" spans="1:3">
      <c r="A1048052" s="13"/>
      <c r="B1048052" s="13"/>
      <c r="C1048052" s="13"/>
    </row>
    <row r="1048053" s="5" customFormat="1" spans="1:3">
      <c r="A1048053" s="13"/>
      <c r="B1048053" s="13"/>
      <c r="C1048053" s="13"/>
    </row>
    <row r="1048054" s="5" customFormat="1" spans="1:3">
      <c r="A1048054" s="13"/>
      <c r="B1048054" s="13"/>
      <c r="C1048054" s="13"/>
    </row>
    <row r="1048055" s="5" customFormat="1" spans="1:3">
      <c r="A1048055" s="13"/>
      <c r="B1048055" s="13"/>
      <c r="C1048055" s="13"/>
    </row>
    <row r="1048056" s="5" customFormat="1" spans="1:3">
      <c r="A1048056" s="13"/>
      <c r="B1048056" s="13"/>
      <c r="C1048056" s="13"/>
    </row>
    <row r="1048057" s="5" customFormat="1" spans="1:3">
      <c r="A1048057" s="13"/>
      <c r="B1048057" s="13"/>
      <c r="C1048057" s="13"/>
    </row>
    <row r="1048058" s="5" customFormat="1" spans="1:3">
      <c r="A1048058" s="13"/>
      <c r="B1048058" s="13"/>
      <c r="C1048058" s="13"/>
    </row>
    <row r="1048059" s="5" customFormat="1" spans="1:3">
      <c r="A1048059" s="13"/>
      <c r="B1048059" s="13"/>
      <c r="C1048059" s="13"/>
    </row>
    <row r="1048060" s="5" customFormat="1" spans="1:3">
      <c r="A1048060" s="13"/>
      <c r="B1048060" s="13"/>
      <c r="C1048060" s="13"/>
    </row>
    <row r="1048061" s="5" customFormat="1" spans="1:3">
      <c r="A1048061" s="13"/>
      <c r="B1048061" s="13"/>
      <c r="C1048061" s="13"/>
    </row>
    <row r="1048062" s="5" customFormat="1" spans="1:3">
      <c r="A1048062" s="13"/>
      <c r="B1048062" s="13"/>
      <c r="C1048062" s="13"/>
    </row>
    <row r="1048063" s="5" customFormat="1" spans="1:3">
      <c r="A1048063" s="13"/>
      <c r="B1048063" s="13"/>
      <c r="C1048063" s="13"/>
    </row>
    <row r="1048064" s="5" customFormat="1" spans="1:3">
      <c r="A1048064" s="13"/>
      <c r="B1048064" s="13"/>
      <c r="C1048064" s="13"/>
    </row>
    <row r="1048065" s="5" customFormat="1" spans="1:3">
      <c r="A1048065" s="13"/>
      <c r="B1048065" s="13"/>
      <c r="C1048065" s="13"/>
    </row>
    <row r="1048066" s="5" customFormat="1" spans="1:3">
      <c r="A1048066" s="13"/>
      <c r="B1048066" s="13"/>
      <c r="C1048066" s="13"/>
    </row>
    <row r="1048067" s="5" customFormat="1" spans="1:3">
      <c r="A1048067" s="13"/>
      <c r="B1048067" s="13"/>
      <c r="C1048067" s="13"/>
    </row>
    <row r="1048068" s="5" customFormat="1" spans="1:3">
      <c r="A1048068" s="13"/>
      <c r="B1048068" s="13"/>
      <c r="C1048068" s="13"/>
    </row>
    <row r="1048069" s="5" customFormat="1" spans="1:3">
      <c r="A1048069" s="13"/>
      <c r="B1048069" s="13"/>
      <c r="C1048069" s="13"/>
    </row>
    <row r="1048070" s="5" customFormat="1" spans="1:3">
      <c r="A1048070" s="13"/>
      <c r="B1048070" s="13"/>
      <c r="C1048070" s="13"/>
    </row>
    <row r="1048071" s="5" customFormat="1" spans="1:3">
      <c r="A1048071" s="13"/>
      <c r="B1048071" s="13"/>
      <c r="C1048071" s="13"/>
    </row>
    <row r="1048072" s="5" customFormat="1" spans="1:3">
      <c r="A1048072" s="13"/>
      <c r="B1048072" s="13"/>
      <c r="C1048072" s="13"/>
    </row>
    <row r="1048073" s="5" customFormat="1" spans="1:3">
      <c r="A1048073" s="13"/>
      <c r="B1048073" s="13"/>
      <c r="C1048073" s="13"/>
    </row>
    <row r="1048074" s="5" customFormat="1" spans="1:3">
      <c r="A1048074" s="13"/>
      <c r="B1048074" s="13"/>
      <c r="C1048074" s="13"/>
    </row>
    <row r="1048075" s="5" customFormat="1" spans="1:3">
      <c r="A1048075" s="13"/>
      <c r="B1048075" s="13"/>
      <c r="C1048075" s="13"/>
    </row>
    <row r="1048076" s="5" customFormat="1" spans="1:3">
      <c r="A1048076" s="13"/>
      <c r="B1048076" s="13"/>
      <c r="C1048076" s="13"/>
    </row>
    <row r="1048077" s="5" customFormat="1" spans="1:3">
      <c r="A1048077" s="13"/>
      <c r="B1048077" s="13"/>
      <c r="C1048077" s="13"/>
    </row>
    <row r="1048078" s="5" customFormat="1" spans="1:3">
      <c r="A1048078" s="13"/>
      <c r="B1048078" s="13"/>
      <c r="C1048078" s="13"/>
    </row>
    <row r="1048079" s="5" customFormat="1" spans="1:3">
      <c r="A1048079" s="13"/>
      <c r="B1048079" s="13"/>
      <c r="C1048079" s="13"/>
    </row>
    <row r="1048080" s="5" customFormat="1" spans="1:3">
      <c r="A1048080" s="13"/>
      <c r="B1048080" s="13"/>
      <c r="C1048080" s="13"/>
    </row>
    <row r="1048081" s="5" customFormat="1" spans="1:3">
      <c r="A1048081" s="13"/>
      <c r="B1048081" s="13"/>
      <c r="C1048081" s="13"/>
    </row>
    <row r="1048082" s="5" customFormat="1" spans="1:3">
      <c r="A1048082" s="13"/>
      <c r="B1048082" s="13"/>
      <c r="C1048082" s="13"/>
    </row>
    <row r="1048083" s="5" customFormat="1" spans="1:3">
      <c r="A1048083" s="13"/>
      <c r="B1048083" s="13"/>
      <c r="C1048083" s="13"/>
    </row>
    <row r="1048084" s="5" customFormat="1" spans="1:3">
      <c r="A1048084" s="13"/>
      <c r="B1048084" s="13"/>
      <c r="C1048084" s="13"/>
    </row>
    <row r="1048085" s="5" customFormat="1" spans="1:3">
      <c r="A1048085" s="13"/>
      <c r="B1048085" s="13"/>
      <c r="C1048085" s="13"/>
    </row>
    <row r="1048086" s="5" customFormat="1" spans="1:3">
      <c r="A1048086" s="13"/>
      <c r="B1048086" s="13"/>
      <c r="C1048086" s="13"/>
    </row>
    <row r="1048087" s="5" customFormat="1" spans="1:3">
      <c r="A1048087" s="13"/>
      <c r="B1048087" s="13"/>
      <c r="C1048087" s="13"/>
    </row>
    <row r="1048088" s="5" customFormat="1" spans="1:3">
      <c r="A1048088" s="13"/>
      <c r="B1048088" s="13"/>
      <c r="C1048088" s="13"/>
    </row>
    <row r="1048089" s="5" customFormat="1" spans="1:3">
      <c r="A1048089" s="13"/>
      <c r="B1048089" s="13"/>
      <c r="C1048089" s="13"/>
    </row>
    <row r="1048090" s="5" customFormat="1" spans="1:3">
      <c r="A1048090" s="13"/>
      <c r="B1048090" s="13"/>
      <c r="C1048090" s="13"/>
    </row>
    <row r="1048091" s="5" customFormat="1" spans="1:3">
      <c r="A1048091" s="13"/>
      <c r="B1048091" s="13"/>
      <c r="C1048091" s="13"/>
    </row>
    <row r="1048092" s="5" customFormat="1" spans="1:3">
      <c r="A1048092" s="13"/>
      <c r="B1048092" s="13"/>
      <c r="C1048092" s="13"/>
    </row>
    <row r="1048093" s="5" customFormat="1" spans="1:3">
      <c r="A1048093" s="13"/>
      <c r="B1048093" s="13"/>
      <c r="C1048093" s="13"/>
    </row>
    <row r="1048094" s="5" customFormat="1" spans="1:3">
      <c r="A1048094" s="13"/>
      <c r="B1048094" s="13"/>
      <c r="C1048094" s="13"/>
    </row>
    <row r="1048095" s="5" customFormat="1" spans="1:3">
      <c r="A1048095" s="13"/>
      <c r="B1048095" s="13"/>
      <c r="C1048095" s="13"/>
    </row>
    <row r="1048096" s="5" customFormat="1" spans="1:3">
      <c r="A1048096" s="13"/>
      <c r="B1048096" s="13"/>
      <c r="C1048096" s="13"/>
    </row>
    <row r="1048097" s="5" customFormat="1" spans="1:3">
      <c r="A1048097" s="13"/>
      <c r="B1048097" s="13"/>
      <c r="C1048097" s="13"/>
    </row>
    <row r="1048098" s="5" customFormat="1" spans="1:3">
      <c r="A1048098" s="13"/>
      <c r="B1048098" s="13"/>
      <c r="C1048098" s="13"/>
    </row>
    <row r="1048099" s="5" customFormat="1" spans="1:3">
      <c r="A1048099" s="13"/>
      <c r="B1048099" s="13"/>
      <c r="C1048099" s="13"/>
    </row>
    <row r="1048100" s="5" customFormat="1" spans="1:3">
      <c r="A1048100" s="13"/>
      <c r="B1048100" s="13"/>
      <c r="C1048100" s="13"/>
    </row>
    <row r="1048101" s="5" customFormat="1" spans="1:3">
      <c r="A1048101" s="13"/>
      <c r="B1048101" s="13"/>
      <c r="C1048101" s="13"/>
    </row>
    <row r="1048102" s="5" customFormat="1" spans="1:3">
      <c r="A1048102" s="13"/>
      <c r="B1048102" s="13"/>
      <c r="C1048102" s="13"/>
    </row>
    <row r="1048103" s="5" customFormat="1" spans="1:3">
      <c r="A1048103" s="13"/>
      <c r="B1048103" s="13"/>
      <c r="C1048103" s="13"/>
    </row>
    <row r="1048104" s="5" customFormat="1" spans="1:3">
      <c r="A1048104" s="13"/>
      <c r="B1048104" s="13"/>
      <c r="C1048104" s="13"/>
    </row>
    <row r="1048105" s="5" customFormat="1" spans="1:3">
      <c r="A1048105" s="13"/>
      <c r="B1048105" s="13"/>
      <c r="C1048105" s="13"/>
    </row>
    <row r="1048106" s="5" customFormat="1" spans="1:3">
      <c r="A1048106" s="13"/>
      <c r="B1048106" s="13"/>
      <c r="C1048106" s="13"/>
    </row>
    <row r="1048107" s="5" customFormat="1" spans="1:3">
      <c r="A1048107" s="13"/>
      <c r="B1048107" s="13"/>
      <c r="C1048107" s="13"/>
    </row>
    <row r="1048108" s="5" customFormat="1" spans="1:3">
      <c r="A1048108" s="13"/>
      <c r="B1048108" s="13"/>
      <c r="C1048108" s="13"/>
    </row>
    <row r="1048109" s="5" customFormat="1" spans="1:3">
      <c r="A1048109" s="13"/>
      <c r="B1048109" s="13"/>
      <c r="C1048109" s="13"/>
    </row>
    <row r="1048110" s="5" customFormat="1" spans="1:3">
      <c r="A1048110" s="13"/>
      <c r="B1048110" s="13"/>
      <c r="C1048110" s="13"/>
    </row>
    <row r="1048111" s="5" customFormat="1" spans="1:3">
      <c r="A1048111" s="13"/>
      <c r="B1048111" s="13"/>
      <c r="C1048111" s="13"/>
    </row>
    <row r="1048112" s="5" customFormat="1" spans="1:3">
      <c r="A1048112" s="13"/>
      <c r="B1048112" s="13"/>
      <c r="C1048112" s="13"/>
    </row>
    <row r="1048113" s="5" customFormat="1" spans="1:3">
      <c r="A1048113" s="13"/>
      <c r="B1048113" s="13"/>
      <c r="C1048113" s="13"/>
    </row>
    <row r="1048114" s="5" customFormat="1" spans="1:3">
      <c r="A1048114" s="13"/>
      <c r="B1048114" s="13"/>
      <c r="C1048114" s="13"/>
    </row>
    <row r="1048115" s="5" customFormat="1" spans="1:3">
      <c r="A1048115" s="13"/>
      <c r="B1048115" s="13"/>
      <c r="C1048115" s="13"/>
    </row>
    <row r="1048116" s="5" customFormat="1" spans="1:3">
      <c r="A1048116" s="13"/>
      <c r="B1048116" s="13"/>
      <c r="C1048116" s="13"/>
    </row>
    <row r="1048117" s="5" customFormat="1" spans="1:3">
      <c r="A1048117" s="13"/>
      <c r="B1048117" s="13"/>
      <c r="C1048117" s="13"/>
    </row>
    <row r="1048118" s="5" customFormat="1" spans="1:3">
      <c r="A1048118" s="13"/>
      <c r="B1048118" s="13"/>
      <c r="C1048118" s="13"/>
    </row>
    <row r="1048119" s="5" customFormat="1" spans="1:3">
      <c r="A1048119" s="13"/>
      <c r="B1048119" s="13"/>
      <c r="C1048119" s="13"/>
    </row>
    <row r="1048120" s="5" customFormat="1" spans="1:3">
      <c r="A1048120" s="13"/>
      <c r="B1048120" s="13"/>
      <c r="C1048120" s="13"/>
    </row>
    <row r="1048121" s="5" customFormat="1" spans="1:3">
      <c r="A1048121" s="13"/>
      <c r="B1048121" s="13"/>
      <c r="C1048121" s="13"/>
    </row>
    <row r="1048122" s="5" customFormat="1" spans="1:3">
      <c r="A1048122" s="13"/>
      <c r="B1048122" s="13"/>
      <c r="C1048122" s="13"/>
    </row>
    <row r="1048123" s="5" customFormat="1" spans="1:3">
      <c r="A1048123" s="13"/>
      <c r="B1048123" s="13"/>
      <c r="C1048123" s="13"/>
    </row>
    <row r="1048124" s="5" customFormat="1" spans="1:3">
      <c r="A1048124" s="13"/>
      <c r="B1048124" s="13"/>
      <c r="C1048124" s="13"/>
    </row>
    <row r="1048125" s="5" customFormat="1" spans="1:3">
      <c r="A1048125" s="13"/>
      <c r="B1048125" s="13"/>
      <c r="C1048125" s="13"/>
    </row>
    <row r="1048126" s="5" customFormat="1" spans="1:3">
      <c r="A1048126" s="13"/>
      <c r="B1048126" s="13"/>
      <c r="C1048126" s="13"/>
    </row>
    <row r="1048127" s="5" customFormat="1" spans="1:3">
      <c r="A1048127" s="13"/>
      <c r="B1048127" s="13"/>
      <c r="C1048127" s="13"/>
    </row>
    <row r="1048128" s="5" customFormat="1" spans="1:3">
      <c r="A1048128" s="13"/>
      <c r="B1048128" s="13"/>
      <c r="C1048128" s="13"/>
    </row>
    <row r="1048129" s="5" customFormat="1" spans="1:3">
      <c r="A1048129" s="13"/>
      <c r="B1048129" s="13"/>
      <c r="C1048129" s="13"/>
    </row>
    <row r="1048130" s="5" customFormat="1" spans="1:3">
      <c r="A1048130" s="13"/>
      <c r="B1048130" s="13"/>
      <c r="C1048130" s="13"/>
    </row>
    <row r="1048131" s="5" customFormat="1" spans="1:3">
      <c r="A1048131" s="13"/>
      <c r="B1048131" s="13"/>
      <c r="C1048131" s="13"/>
    </row>
    <row r="1048132" s="5" customFormat="1" spans="1:3">
      <c r="A1048132" s="13"/>
      <c r="B1048132" s="13"/>
      <c r="C1048132" s="13"/>
    </row>
    <row r="1048133" s="5" customFormat="1" spans="1:3">
      <c r="A1048133" s="13"/>
      <c r="B1048133" s="13"/>
      <c r="C1048133" s="13"/>
    </row>
    <row r="1048134" s="5" customFormat="1" spans="1:3">
      <c r="A1048134" s="13"/>
      <c r="B1048134" s="13"/>
      <c r="C1048134" s="13"/>
    </row>
    <row r="1048135" s="5" customFormat="1" spans="1:3">
      <c r="A1048135" s="13"/>
      <c r="B1048135" s="13"/>
      <c r="C1048135" s="13"/>
    </row>
    <row r="1048136" s="5" customFormat="1" spans="1:3">
      <c r="A1048136" s="13"/>
      <c r="B1048136" s="13"/>
      <c r="C1048136" s="13"/>
    </row>
    <row r="1048137" s="5" customFormat="1" spans="1:3">
      <c r="A1048137" s="13"/>
      <c r="B1048137" s="13"/>
      <c r="C1048137" s="13"/>
    </row>
    <row r="1048138" s="5" customFormat="1" spans="1:3">
      <c r="A1048138" s="13"/>
      <c r="B1048138" s="13"/>
      <c r="C1048138" s="13"/>
    </row>
    <row r="1048139" s="5" customFormat="1" spans="1:3">
      <c r="A1048139" s="13"/>
      <c r="B1048139" s="13"/>
      <c r="C1048139" s="13"/>
    </row>
    <row r="1048140" s="5" customFormat="1" spans="1:3">
      <c r="A1048140" s="13"/>
      <c r="B1048140" s="13"/>
      <c r="C1048140" s="13"/>
    </row>
    <row r="1048141" s="5" customFormat="1" spans="1:3">
      <c r="A1048141" s="13"/>
      <c r="B1048141" s="13"/>
      <c r="C1048141" s="13"/>
    </row>
    <row r="1048142" s="5" customFormat="1" spans="1:3">
      <c r="A1048142" s="13"/>
      <c r="B1048142" s="13"/>
      <c r="C1048142" s="13"/>
    </row>
    <row r="1048143" s="5" customFormat="1" spans="1:3">
      <c r="A1048143" s="13"/>
      <c r="B1048143" s="13"/>
      <c r="C1048143" s="13"/>
    </row>
    <row r="1048144" s="5" customFormat="1" spans="1:3">
      <c r="A1048144" s="13"/>
      <c r="B1048144" s="13"/>
      <c r="C1048144" s="13"/>
    </row>
    <row r="1048145" s="5" customFormat="1" spans="1:3">
      <c r="A1048145" s="13"/>
      <c r="B1048145" s="13"/>
      <c r="C1048145" s="13"/>
    </row>
    <row r="1048146" s="5" customFormat="1" spans="1:3">
      <c r="A1048146" s="13"/>
      <c r="B1048146" s="13"/>
      <c r="C1048146" s="13"/>
    </row>
    <row r="1048147" s="5" customFormat="1" spans="1:3">
      <c r="A1048147" s="13"/>
      <c r="B1048147" s="13"/>
      <c r="C1048147" s="13"/>
    </row>
    <row r="1048148" s="5" customFormat="1" spans="1:3">
      <c r="A1048148" s="13"/>
      <c r="B1048148" s="13"/>
      <c r="C1048148" s="13"/>
    </row>
    <row r="1048149" s="5" customFormat="1" spans="1:3">
      <c r="A1048149" s="13"/>
      <c r="B1048149" s="13"/>
      <c r="C1048149" s="13"/>
    </row>
    <row r="1048150" s="5" customFormat="1" spans="1:3">
      <c r="A1048150" s="13"/>
      <c r="B1048150" s="13"/>
      <c r="C1048150" s="13"/>
    </row>
    <row r="1048151" s="5" customFormat="1" spans="1:3">
      <c r="A1048151" s="13"/>
      <c r="B1048151" s="13"/>
      <c r="C1048151" s="13"/>
    </row>
    <row r="1048152" s="5" customFormat="1" spans="1:3">
      <c r="A1048152" s="13"/>
      <c r="B1048152" s="13"/>
      <c r="C1048152" s="13"/>
    </row>
    <row r="1048153" s="5" customFormat="1" spans="1:3">
      <c r="A1048153" s="13"/>
      <c r="B1048153" s="13"/>
      <c r="C1048153" s="13"/>
    </row>
    <row r="1048154" s="5" customFormat="1" spans="1:3">
      <c r="A1048154" s="13"/>
      <c r="B1048154" s="13"/>
      <c r="C1048154" s="13"/>
    </row>
    <row r="1048155" s="5" customFormat="1" spans="1:3">
      <c r="A1048155" s="13"/>
      <c r="B1048155" s="13"/>
      <c r="C1048155" s="13"/>
    </row>
    <row r="1048156" s="5" customFormat="1" spans="1:3">
      <c r="A1048156" s="13"/>
      <c r="B1048156" s="13"/>
      <c r="C1048156" s="13"/>
    </row>
    <row r="1048157" s="5" customFormat="1" spans="1:3">
      <c r="A1048157" s="13"/>
      <c r="B1048157" s="13"/>
      <c r="C1048157" s="13"/>
    </row>
    <row r="1048158" s="5" customFormat="1" spans="1:3">
      <c r="A1048158" s="13"/>
      <c r="B1048158" s="13"/>
      <c r="C1048158" s="13"/>
    </row>
    <row r="1048159" s="5" customFormat="1" spans="1:3">
      <c r="A1048159" s="13"/>
      <c r="B1048159" s="13"/>
      <c r="C1048159" s="13"/>
    </row>
    <row r="1048160" s="5" customFormat="1" spans="1:3">
      <c r="A1048160" s="13"/>
      <c r="B1048160" s="13"/>
      <c r="C1048160" s="13"/>
    </row>
    <row r="1048161" s="5" customFormat="1" spans="1:3">
      <c r="A1048161" s="13"/>
      <c r="B1048161" s="13"/>
      <c r="C1048161" s="13"/>
    </row>
    <row r="1048162" s="5" customFormat="1" spans="1:3">
      <c r="A1048162" s="13"/>
      <c r="B1048162" s="13"/>
      <c r="C1048162" s="13"/>
    </row>
    <row r="1048163" s="5" customFormat="1" spans="1:3">
      <c r="A1048163" s="13"/>
      <c r="B1048163" s="13"/>
      <c r="C1048163" s="13"/>
    </row>
    <row r="1048164" s="5" customFormat="1" spans="1:3">
      <c r="A1048164" s="13"/>
      <c r="B1048164" s="13"/>
      <c r="C1048164" s="13"/>
    </row>
    <row r="1048165" s="5" customFormat="1" spans="1:3">
      <c r="A1048165" s="13"/>
      <c r="B1048165" s="13"/>
      <c r="C1048165" s="13"/>
    </row>
    <row r="1048166" s="5" customFormat="1" spans="1:3">
      <c r="A1048166" s="13"/>
      <c r="B1048166" s="13"/>
      <c r="C1048166" s="13"/>
    </row>
    <row r="1048167" s="5" customFormat="1" spans="1:3">
      <c r="A1048167" s="13"/>
      <c r="B1048167" s="13"/>
      <c r="C1048167" s="13"/>
    </row>
    <row r="1048168" s="5" customFormat="1" spans="1:3">
      <c r="A1048168" s="13"/>
      <c r="B1048168" s="13"/>
      <c r="C1048168" s="13"/>
    </row>
    <row r="1048169" s="5" customFormat="1" spans="1:3">
      <c r="A1048169" s="13"/>
      <c r="B1048169" s="13"/>
      <c r="C1048169" s="13"/>
    </row>
    <row r="1048170" s="5" customFormat="1" spans="1:3">
      <c r="A1048170" s="13"/>
      <c r="B1048170" s="13"/>
      <c r="C1048170" s="13"/>
    </row>
    <row r="1048171" s="5" customFormat="1" spans="1:3">
      <c r="A1048171" s="13"/>
      <c r="B1048171" s="13"/>
      <c r="C1048171" s="13"/>
    </row>
    <row r="1048172" s="5" customFormat="1" spans="1:3">
      <c r="A1048172" s="13"/>
      <c r="B1048172" s="13"/>
      <c r="C1048172" s="13"/>
    </row>
    <row r="1048173" s="5" customFormat="1" spans="1:3">
      <c r="A1048173" s="13"/>
      <c r="B1048173" s="13"/>
      <c r="C1048173" s="13"/>
    </row>
    <row r="1048174" s="5" customFormat="1" spans="1:3">
      <c r="A1048174" s="13"/>
      <c r="B1048174" s="13"/>
      <c r="C1048174" s="13"/>
    </row>
    <row r="1048175" s="5" customFormat="1" spans="1:3">
      <c r="A1048175" s="13"/>
      <c r="B1048175" s="13"/>
      <c r="C1048175" s="13"/>
    </row>
    <row r="1048176" s="5" customFormat="1" spans="1:3">
      <c r="A1048176" s="13"/>
      <c r="B1048176" s="13"/>
      <c r="C1048176" s="13"/>
    </row>
    <row r="1048177" s="5" customFormat="1" spans="1:3">
      <c r="A1048177" s="13"/>
      <c r="B1048177" s="13"/>
      <c r="C1048177" s="13"/>
    </row>
    <row r="1048178" s="5" customFormat="1" spans="1:3">
      <c r="A1048178" s="13"/>
      <c r="B1048178" s="13"/>
      <c r="C1048178" s="13"/>
    </row>
    <row r="1048179" s="5" customFormat="1" spans="1:3">
      <c r="A1048179" s="13"/>
      <c r="B1048179" s="13"/>
      <c r="C1048179" s="13"/>
    </row>
    <row r="1048180" s="5" customFormat="1" spans="1:3">
      <c r="A1048180" s="13"/>
      <c r="B1048180" s="13"/>
      <c r="C1048180" s="13"/>
    </row>
    <row r="1048181" s="5" customFormat="1" spans="1:3">
      <c r="A1048181" s="13"/>
      <c r="B1048181" s="13"/>
      <c r="C1048181" s="13"/>
    </row>
    <row r="1048182" s="5" customFormat="1" spans="1:3">
      <c r="A1048182" s="13"/>
      <c r="B1048182" s="13"/>
      <c r="C1048182" s="13"/>
    </row>
    <row r="1048183" s="5" customFormat="1" spans="1:3">
      <c r="A1048183" s="13"/>
      <c r="B1048183" s="13"/>
      <c r="C1048183" s="13"/>
    </row>
    <row r="1048184" s="5" customFormat="1" spans="1:3">
      <c r="A1048184" s="13"/>
      <c r="B1048184" s="13"/>
      <c r="C1048184" s="13"/>
    </row>
    <row r="1048185" s="5" customFormat="1" spans="1:3">
      <c r="A1048185" s="13"/>
      <c r="B1048185" s="13"/>
      <c r="C1048185" s="13"/>
    </row>
    <row r="1048186" s="5" customFormat="1" spans="1:3">
      <c r="A1048186" s="13"/>
      <c r="B1048186" s="13"/>
      <c r="C1048186" s="13"/>
    </row>
    <row r="1048187" s="5" customFormat="1" spans="1:3">
      <c r="A1048187" s="13"/>
      <c r="B1048187" s="13"/>
      <c r="C1048187" s="13"/>
    </row>
    <row r="1048188" s="5" customFormat="1" spans="1:3">
      <c r="A1048188" s="13"/>
      <c r="B1048188" s="13"/>
      <c r="C1048188" s="13"/>
    </row>
    <row r="1048189" s="5" customFormat="1" spans="1:3">
      <c r="A1048189" s="13"/>
      <c r="B1048189" s="13"/>
      <c r="C1048189" s="13"/>
    </row>
    <row r="1048190" s="5" customFormat="1" spans="1:3">
      <c r="A1048190" s="13"/>
      <c r="B1048190" s="13"/>
      <c r="C1048190" s="13"/>
    </row>
    <row r="1048191" s="5" customFormat="1" spans="1:3">
      <c r="A1048191" s="13"/>
      <c r="B1048191" s="13"/>
      <c r="C1048191" s="13"/>
    </row>
    <row r="1048192" s="5" customFormat="1" spans="1:3">
      <c r="A1048192" s="13"/>
      <c r="B1048192" s="13"/>
      <c r="C1048192" s="13"/>
    </row>
    <row r="1048193" s="5" customFormat="1" spans="1:3">
      <c r="A1048193" s="13"/>
      <c r="B1048193" s="13"/>
      <c r="C1048193" s="13"/>
    </row>
    <row r="1048194" s="5" customFormat="1" spans="1:3">
      <c r="A1048194" s="13"/>
      <c r="B1048194" s="13"/>
      <c r="C1048194" s="13"/>
    </row>
    <row r="1048195" s="5" customFormat="1" spans="1:3">
      <c r="A1048195" s="13"/>
      <c r="B1048195" s="13"/>
      <c r="C1048195" s="13"/>
    </row>
    <row r="1048196" s="5" customFormat="1" spans="1:3">
      <c r="A1048196" s="13"/>
      <c r="B1048196" s="13"/>
      <c r="C1048196" s="13"/>
    </row>
    <row r="1048197" s="5" customFormat="1" spans="1:3">
      <c r="A1048197" s="13"/>
      <c r="B1048197" s="13"/>
      <c r="C1048197" s="13"/>
    </row>
    <row r="1048198" s="5" customFormat="1" spans="1:3">
      <c r="A1048198" s="13"/>
      <c r="B1048198" s="13"/>
      <c r="C1048198" s="13"/>
    </row>
    <row r="1048199" s="5" customFormat="1" spans="1:3">
      <c r="A1048199" s="13"/>
      <c r="B1048199" s="13"/>
      <c r="C1048199" s="13"/>
    </row>
    <row r="1048200" s="5" customFormat="1" spans="1:3">
      <c r="A1048200" s="13"/>
      <c r="B1048200" s="13"/>
      <c r="C1048200" s="13"/>
    </row>
    <row r="1048201" s="5" customFormat="1" spans="1:3">
      <c r="A1048201" s="13"/>
      <c r="B1048201" s="13"/>
      <c r="C1048201" s="13"/>
    </row>
    <row r="1048202" s="5" customFormat="1" spans="1:3">
      <c r="A1048202" s="13"/>
      <c r="B1048202" s="13"/>
      <c r="C1048202" s="13"/>
    </row>
    <row r="1048203" s="5" customFormat="1" spans="1:3">
      <c r="A1048203" s="13"/>
      <c r="B1048203" s="13"/>
      <c r="C1048203" s="13"/>
    </row>
    <row r="1048204" s="5" customFormat="1" spans="1:3">
      <c r="A1048204" s="13"/>
      <c r="B1048204" s="13"/>
      <c r="C1048204" s="13"/>
    </row>
    <row r="1048205" s="5" customFormat="1" spans="1:3">
      <c r="A1048205" s="13"/>
      <c r="B1048205" s="13"/>
      <c r="C1048205" s="13"/>
    </row>
    <row r="1048206" s="5" customFormat="1" spans="1:3">
      <c r="A1048206" s="13"/>
      <c r="B1048206" s="13"/>
      <c r="C1048206" s="13"/>
    </row>
    <row r="1048207" s="5" customFormat="1" spans="1:3">
      <c r="A1048207" s="13"/>
      <c r="B1048207" s="13"/>
      <c r="C1048207" s="13"/>
    </row>
    <row r="1048208" s="5" customFormat="1" spans="1:3">
      <c r="A1048208" s="13"/>
      <c r="B1048208" s="13"/>
      <c r="C1048208" s="13"/>
    </row>
    <row r="1048209" s="5" customFormat="1" spans="1:3">
      <c r="A1048209" s="13"/>
      <c r="B1048209" s="13"/>
      <c r="C1048209" s="13"/>
    </row>
    <row r="1048210" s="5" customFormat="1" spans="1:3">
      <c r="A1048210" s="13"/>
      <c r="B1048210" s="13"/>
      <c r="C1048210" s="13"/>
    </row>
    <row r="1048211" s="5" customFormat="1" spans="1:3">
      <c r="A1048211" s="13"/>
      <c r="B1048211" s="13"/>
      <c r="C1048211" s="13"/>
    </row>
    <row r="1048212" s="5" customFormat="1" spans="1:3">
      <c r="A1048212" s="13"/>
      <c r="B1048212" s="13"/>
      <c r="C1048212" s="13"/>
    </row>
    <row r="1048213" s="5" customFormat="1" spans="1:3">
      <c r="A1048213" s="13"/>
      <c r="B1048213" s="13"/>
      <c r="C1048213" s="13"/>
    </row>
    <row r="1048214" s="5" customFormat="1" spans="1:3">
      <c r="A1048214" s="13"/>
      <c r="B1048214" s="13"/>
      <c r="C1048214" s="13"/>
    </row>
    <row r="1048215" s="5" customFormat="1" spans="1:3">
      <c r="A1048215" s="13"/>
      <c r="B1048215" s="13"/>
      <c r="C1048215" s="13"/>
    </row>
    <row r="1048216" s="5" customFormat="1" spans="1:3">
      <c r="A1048216" s="13"/>
      <c r="B1048216" s="13"/>
      <c r="C1048216" s="13"/>
    </row>
    <row r="1048217" s="5" customFormat="1" spans="1:3">
      <c r="A1048217" s="13"/>
      <c r="B1048217" s="13"/>
      <c r="C1048217" s="13"/>
    </row>
    <row r="1048218" s="5" customFormat="1" spans="1:3">
      <c r="A1048218" s="13"/>
      <c r="B1048218" s="13"/>
      <c r="C1048218" s="13"/>
    </row>
    <row r="1048219" s="5" customFormat="1" spans="1:3">
      <c r="A1048219" s="13"/>
      <c r="B1048219" s="13"/>
      <c r="C1048219" s="13"/>
    </row>
    <row r="1048220" s="5" customFormat="1" spans="1:3">
      <c r="A1048220" s="13"/>
      <c r="B1048220" s="13"/>
      <c r="C1048220" s="13"/>
    </row>
    <row r="1048221" s="5" customFormat="1" spans="1:3">
      <c r="A1048221" s="13"/>
      <c r="B1048221" s="13"/>
      <c r="C1048221" s="13"/>
    </row>
    <row r="1048222" s="5" customFormat="1" spans="1:3">
      <c r="A1048222" s="13"/>
      <c r="B1048222" s="13"/>
      <c r="C1048222" s="13"/>
    </row>
    <row r="1048223" s="5" customFormat="1" spans="1:3">
      <c r="A1048223" s="13"/>
      <c r="B1048223" s="13"/>
      <c r="C1048223" s="13"/>
    </row>
    <row r="1048224" s="5" customFormat="1" spans="1:3">
      <c r="A1048224" s="13"/>
      <c r="B1048224" s="13"/>
      <c r="C1048224" s="13"/>
    </row>
    <row r="1048225" s="5" customFormat="1" spans="1:3">
      <c r="A1048225" s="13"/>
      <c r="B1048225" s="13"/>
      <c r="C1048225" s="13"/>
    </row>
    <row r="1048226" s="5" customFormat="1" spans="1:3">
      <c r="A1048226" s="13"/>
      <c r="B1048226" s="13"/>
      <c r="C1048226" s="13"/>
    </row>
    <row r="1048227" s="5" customFormat="1" spans="1:3">
      <c r="A1048227" s="13"/>
      <c r="B1048227" s="13"/>
      <c r="C1048227" s="13"/>
    </row>
    <row r="1048228" s="5" customFormat="1" spans="1:3">
      <c r="A1048228" s="13"/>
      <c r="B1048228" s="13"/>
      <c r="C1048228" s="13"/>
    </row>
    <row r="1048229" s="5" customFormat="1" spans="1:3">
      <c r="A1048229" s="13"/>
      <c r="B1048229" s="13"/>
      <c r="C1048229" s="13"/>
    </row>
    <row r="1048230" s="5" customFormat="1" spans="1:3">
      <c r="A1048230" s="13"/>
      <c r="B1048230" s="13"/>
      <c r="C1048230" s="13"/>
    </row>
    <row r="1048231" s="5" customFormat="1" spans="1:3">
      <c r="A1048231" s="13"/>
      <c r="B1048231" s="13"/>
      <c r="C1048231" s="13"/>
    </row>
    <row r="1048232" s="5" customFormat="1" spans="1:3">
      <c r="A1048232" s="13"/>
      <c r="B1048232" s="13"/>
      <c r="C1048232" s="13"/>
    </row>
    <row r="1048233" s="5" customFormat="1" spans="1:3">
      <c r="A1048233" s="13"/>
      <c r="B1048233" s="13"/>
      <c r="C1048233" s="13"/>
    </row>
    <row r="1048234" s="5" customFormat="1" spans="1:3">
      <c r="A1048234" s="13"/>
      <c r="B1048234" s="13"/>
      <c r="C1048234" s="13"/>
    </row>
    <row r="1048235" s="5" customFormat="1" spans="1:3">
      <c r="A1048235" s="13"/>
      <c r="B1048235" s="13"/>
      <c r="C1048235" s="13"/>
    </row>
    <row r="1048236" s="5" customFormat="1" spans="1:3">
      <c r="A1048236" s="13"/>
      <c r="B1048236" s="13"/>
      <c r="C1048236" s="13"/>
    </row>
    <row r="1048237" s="5" customFormat="1" spans="1:3">
      <c r="A1048237" s="13"/>
      <c r="B1048237" s="13"/>
      <c r="C1048237" s="13"/>
    </row>
    <row r="1048238" s="5" customFormat="1" spans="1:3">
      <c r="A1048238" s="13"/>
      <c r="B1048238" s="13"/>
      <c r="C1048238" s="13"/>
    </row>
    <row r="1048239" s="5" customFormat="1" spans="1:3">
      <c r="A1048239" s="13"/>
      <c r="B1048239" s="13"/>
      <c r="C1048239" s="13"/>
    </row>
    <row r="1048240" s="5" customFormat="1" spans="1:3">
      <c r="A1048240" s="13"/>
      <c r="B1048240" s="13"/>
      <c r="C1048240" s="13"/>
    </row>
    <row r="1048241" s="5" customFormat="1" spans="1:3">
      <c r="A1048241" s="13"/>
      <c r="B1048241" s="13"/>
      <c r="C1048241" s="13"/>
    </row>
    <row r="1048242" s="5" customFormat="1" spans="1:3">
      <c r="A1048242" s="13"/>
      <c r="B1048242" s="13"/>
      <c r="C1048242" s="13"/>
    </row>
    <row r="1048243" s="5" customFormat="1" spans="1:3">
      <c r="A1048243" s="13"/>
      <c r="B1048243" s="13"/>
      <c r="C1048243" s="13"/>
    </row>
    <row r="1048244" s="5" customFormat="1" spans="1:3">
      <c r="A1048244" s="13"/>
      <c r="B1048244" s="13"/>
      <c r="C1048244" s="13"/>
    </row>
    <row r="1048245" s="5" customFormat="1" spans="1:3">
      <c r="A1048245" s="13"/>
      <c r="B1048245" s="13"/>
      <c r="C1048245" s="13"/>
    </row>
    <row r="1048246" s="5" customFormat="1" spans="1:3">
      <c r="A1048246" s="13"/>
      <c r="B1048246" s="13"/>
      <c r="C1048246" s="13"/>
    </row>
    <row r="1048247" s="5" customFormat="1" spans="1:3">
      <c r="A1048247" s="13"/>
      <c r="B1048247" s="13"/>
      <c r="C1048247" s="13"/>
    </row>
    <row r="1048248" s="5" customFormat="1" spans="1:3">
      <c r="A1048248" s="13"/>
      <c r="B1048248" s="13"/>
      <c r="C1048248" s="13"/>
    </row>
    <row r="1048249" s="5" customFormat="1" spans="1:3">
      <c r="A1048249" s="13"/>
      <c r="B1048249" s="13"/>
      <c r="C1048249" s="13"/>
    </row>
    <row r="1048250" s="5" customFormat="1" spans="1:3">
      <c r="A1048250" s="13"/>
      <c r="B1048250" s="13"/>
      <c r="C1048250" s="13"/>
    </row>
    <row r="1048251" s="5" customFormat="1" spans="1:3">
      <c r="A1048251" s="13"/>
      <c r="B1048251" s="13"/>
      <c r="C1048251" s="13"/>
    </row>
    <row r="1048252" s="5" customFormat="1" spans="1:3">
      <c r="A1048252" s="13"/>
      <c r="B1048252" s="13"/>
      <c r="C1048252" s="13"/>
    </row>
    <row r="1048253" s="5" customFormat="1" spans="1:3">
      <c r="A1048253" s="13"/>
      <c r="B1048253" s="13"/>
      <c r="C1048253" s="13"/>
    </row>
    <row r="1048254" s="5" customFormat="1" spans="1:3">
      <c r="A1048254" s="13"/>
      <c r="B1048254" s="13"/>
      <c r="C1048254" s="13"/>
    </row>
    <row r="1048255" s="5" customFormat="1" spans="1:3">
      <c r="A1048255" s="13"/>
      <c r="B1048255" s="13"/>
      <c r="C1048255" s="13"/>
    </row>
    <row r="1048256" s="5" customFormat="1" spans="1:3">
      <c r="A1048256" s="13"/>
      <c r="B1048256" s="13"/>
      <c r="C1048256" s="13"/>
    </row>
    <row r="1048257" s="5" customFormat="1" spans="1:3">
      <c r="A1048257" s="13"/>
      <c r="B1048257" s="13"/>
      <c r="C1048257" s="13"/>
    </row>
    <row r="1048258" s="5" customFormat="1" spans="1:3">
      <c r="A1048258" s="13"/>
      <c r="B1048258" s="13"/>
      <c r="C1048258" s="13"/>
    </row>
    <row r="1048259" s="5" customFormat="1" spans="1:3">
      <c r="A1048259" s="13"/>
      <c r="B1048259" s="13"/>
      <c r="C1048259" s="13"/>
    </row>
    <row r="1048260" s="5" customFormat="1" spans="1:3">
      <c r="A1048260" s="13"/>
      <c r="B1048260" s="13"/>
      <c r="C1048260" s="13"/>
    </row>
    <row r="1048261" s="5" customFormat="1" spans="1:3">
      <c r="A1048261" s="13"/>
      <c r="B1048261" s="13"/>
      <c r="C1048261" s="13"/>
    </row>
    <row r="1048262" s="5" customFormat="1" spans="1:3">
      <c r="A1048262" s="13"/>
      <c r="B1048262" s="13"/>
      <c r="C1048262" s="13"/>
    </row>
    <row r="1048263" s="5" customFormat="1" spans="1:3">
      <c r="A1048263" s="13"/>
      <c r="B1048263" s="13"/>
      <c r="C1048263" s="13"/>
    </row>
    <row r="1048264" s="5" customFormat="1" spans="1:3">
      <c r="A1048264" s="13"/>
      <c r="B1048264" s="13"/>
      <c r="C1048264" s="13"/>
    </row>
    <row r="1048265" s="5" customFormat="1" spans="1:3">
      <c r="A1048265" s="13"/>
      <c r="B1048265" s="13"/>
      <c r="C1048265" s="13"/>
    </row>
    <row r="1048266" s="5" customFormat="1" spans="1:3">
      <c r="A1048266" s="13"/>
      <c r="B1048266" s="13"/>
      <c r="C1048266" s="13"/>
    </row>
    <row r="1048267" s="5" customFormat="1" spans="1:3">
      <c r="A1048267" s="13"/>
      <c r="B1048267" s="13"/>
      <c r="C1048267" s="13"/>
    </row>
    <row r="1048268" s="5" customFormat="1" spans="1:3">
      <c r="A1048268" s="13"/>
      <c r="B1048268" s="13"/>
      <c r="C1048268" s="13"/>
    </row>
    <row r="1048269" s="5" customFormat="1" spans="1:3">
      <c r="A1048269" s="13"/>
      <c r="B1048269" s="13"/>
      <c r="C1048269" s="13"/>
    </row>
    <row r="1048270" s="5" customFormat="1" spans="1:3">
      <c r="A1048270" s="13"/>
      <c r="B1048270" s="13"/>
      <c r="C1048270" s="13"/>
    </row>
    <row r="1048271" s="5" customFormat="1" spans="1:3">
      <c r="A1048271" s="13"/>
      <c r="B1048271" s="13"/>
      <c r="C1048271" s="13"/>
    </row>
    <row r="1048272" s="5" customFormat="1" spans="1:3">
      <c r="A1048272" s="13"/>
      <c r="B1048272" s="13"/>
      <c r="C1048272" s="13"/>
    </row>
    <row r="1048273" s="5" customFormat="1" spans="1:3">
      <c r="A1048273" s="13"/>
      <c r="B1048273" s="13"/>
      <c r="C1048273" s="13"/>
    </row>
    <row r="1048274" s="5" customFormat="1" spans="1:3">
      <c r="A1048274" s="13"/>
      <c r="B1048274" s="13"/>
      <c r="C1048274" s="13"/>
    </row>
    <row r="1048275" s="5" customFormat="1" spans="1:3">
      <c r="A1048275" s="13"/>
      <c r="B1048275" s="13"/>
      <c r="C1048275" s="13"/>
    </row>
    <row r="1048276" s="5" customFormat="1" spans="1:3">
      <c r="A1048276" s="13"/>
      <c r="B1048276" s="13"/>
      <c r="C1048276" s="13"/>
    </row>
    <row r="1048277" s="5" customFormat="1" spans="1:3">
      <c r="A1048277" s="13"/>
      <c r="B1048277" s="13"/>
      <c r="C1048277" s="13"/>
    </row>
    <row r="1048278" s="5" customFormat="1" spans="1:3">
      <c r="A1048278" s="13"/>
      <c r="B1048278" s="13"/>
      <c r="C1048278" s="13"/>
    </row>
    <row r="1048279" s="5" customFormat="1" spans="1:3">
      <c r="A1048279" s="13"/>
      <c r="B1048279" s="13"/>
      <c r="C1048279" s="13"/>
    </row>
    <row r="1048280" s="5" customFormat="1" spans="1:3">
      <c r="A1048280" s="13"/>
      <c r="B1048280" s="13"/>
      <c r="C1048280" s="13"/>
    </row>
    <row r="1048281" s="5" customFormat="1" spans="1:3">
      <c r="A1048281" s="13"/>
      <c r="B1048281" s="13"/>
      <c r="C1048281" s="13"/>
    </row>
    <row r="1048282" s="5" customFormat="1" spans="1:3">
      <c r="A1048282" s="13"/>
      <c r="B1048282" s="13"/>
      <c r="C1048282" s="13"/>
    </row>
    <row r="1048283" s="5" customFormat="1" spans="1:3">
      <c r="A1048283" s="13"/>
      <c r="B1048283" s="13"/>
      <c r="C1048283" s="13"/>
    </row>
    <row r="1048284" s="5" customFormat="1" spans="1:3">
      <c r="A1048284" s="13"/>
      <c r="B1048284" s="13"/>
      <c r="C1048284" s="13"/>
    </row>
    <row r="1048285" s="5" customFormat="1" spans="1:3">
      <c r="A1048285" s="13"/>
      <c r="B1048285" s="13"/>
      <c r="C1048285" s="13"/>
    </row>
    <row r="1048286" s="5" customFormat="1" spans="1:3">
      <c r="A1048286" s="13"/>
      <c r="B1048286" s="13"/>
      <c r="C1048286" s="13"/>
    </row>
    <row r="1048287" s="5" customFormat="1" spans="1:3">
      <c r="A1048287" s="13"/>
      <c r="B1048287" s="13"/>
      <c r="C1048287" s="13"/>
    </row>
    <row r="1048288" s="5" customFormat="1" spans="1:3">
      <c r="A1048288" s="13"/>
      <c r="B1048288" s="13"/>
      <c r="C1048288" s="13"/>
    </row>
    <row r="1048289" s="5" customFormat="1" spans="1:3">
      <c r="A1048289" s="13"/>
      <c r="B1048289" s="13"/>
      <c r="C1048289" s="13"/>
    </row>
    <row r="1048290" s="5" customFormat="1" spans="1:3">
      <c r="A1048290" s="13"/>
      <c r="B1048290" s="13"/>
      <c r="C1048290" s="13"/>
    </row>
    <row r="1048291" s="5" customFormat="1" spans="1:3">
      <c r="A1048291" s="13"/>
      <c r="B1048291" s="13"/>
      <c r="C1048291" s="13"/>
    </row>
    <row r="1048292" s="5" customFormat="1" spans="1:3">
      <c r="A1048292" s="13"/>
      <c r="B1048292" s="13"/>
      <c r="C1048292" s="13"/>
    </row>
    <row r="1048293" s="5" customFormat="1" spans="1:3">
      <c r="A1048293" s="13"/>
      <c r="B1048293" s="13"/>
      <c r="C1048293" s="13"/>
    </row>
    <row r="1048294" s="5" customFormat="1" spans="1:3">
      <c r="A1048294" s="13"/>
      <c r="B1048294" s="13"/>
      <c r="C1048294" s="13"/>
    </row>
    <row r="1048295" s="5" customFormat="1" spans="1:3">
      <c r="A1048295" s="13"/>
      <c r="B1048295" s="13"/>
      <c r="C1048295" s="13"/>
    </row>
    <row r="1048296" s="5" customFormat="1" spans="1:3">
      <c r="A1048296" s="13"/>
      <c r="B1048296" s="13"/>
      <c r="C1048296" s="13"/>
    </row>
    <row r="1048297" s="5" customFormat="1" spans="1:3">
      <c r="A1048297" s="13"/>
      <c r="B1048297" s="13"/>
      <c r="C1048297" s="13"/>
    </row>
    <row r="1048298" s="5" customFormat="1" spans="1:3">
      <c r="A1048298" s="13"/>
      <c r="B1048298" s="13"/>
      <c r="C1048298" s="13"/>
    </row>
    <row r="1048299" s="5" customFormat="1" spans="1:3">
      <c r="A1048299" s="13"/>
      <c r="B1048299" s="13"/>
      <c r="C1048299" s="13"/>
    </row>
    <row r="1048300" s="5" customFormat="1" spans="1:3">
      <c r="A1048300" s="13"/>
      <c r="B1048300" s="13"/>
      <c r="C1048300" s="13"/>
    </row>
    <row r="1048301" s="5" customFormat="1" spans="1:3">
      <c r="A1048301" s="13"/>
      <c r="B1048301" s="13"/>
      <c r="C1048301" s="13"/>
    </row>
    <row r="1048302" s="5" customFormat="1" spans="1:3">
      <c r="A1048302" s="13"/>
      <c r="B1048302" s="13"/>
      <c r="C1048302" s="13"/>
    </row>
    <row r="1048303" s="5" customFormat="1" spans="1:3">
      <c r="A1048303" s="13"/>
      <c r="B1048303" s="13"/>
      <c r="C1048303" s="13"/>
    </row>
    <row r="1048304" s="5" customFormat="1" spans="1:3">
      <c r="A1048304" s="13"/>
      <c r="B1048304" s="13"/>
      <c r="C1048304" s="13"/>
    </row>
    <row r="1048305" s="5" customFormat="1" spans="1:3">
      <c r="A1048305" s="13"/>
      <c r="B1048305" s="13"/>
      <c r="C1048305" s="13"/>
    </row>
    <row r="1048306" s="5" customFormat="1" spans="1:3">
      <c r="A1048306" s="13"/>
      <c r="B1048306" s="13"/>
      <c r="C1048306" s="13"/>
    </row>
    <row r="1048307" s="5" customFormat="1" spans="1:3">
      <c r="A1048307" s="13"/>
      <c r="B1048307" s="13"/>
      <c r="C1048307" s="13"/>
    </row>
    <row r="1048308" s="5" customFormat="1" spans="1:3">
      <c r="A1048308" s="13"/>
      <c r="B1048308" s="13"/>
      <c r="C1048308" s="13"/>
    </row>
    <row r="1048309" s="5" customFormat="1" spans="1:3">
      <c r="A1048309" s="13"/>
      <c r="B1048309" s="13"/>
      <c r="C1048309" s="13"/>
    </row>
    <row r="1048310" s="5" customFormat="1" spans="1:3">
      <c r="A1048310" s="13"/>
      <c r="B1048310" s="13"/>
      <c r="C1048310" s="13"/>
    </row>
    <row r="1048311" s="5" customFormat="1" spans="1:3">
      <c r="A1048311" s="13"/>
      <c r="B1048311" s="13"/>
      <c r="C1048311" s="13"/>
    </row>
    <row r="1048312" s="5" customFormat="1" spans="1:3">
      <c r="A1048312" s="13"/>
      <c r="B1048312" s="13"/>
      <c r="C1048312" s="13"/>
    </row>
    <row r="1048313" s="5" customFormat="1" spans="1:3">
      <c r="A1048313" s="13"/>
      <c r="B1048313" s="13"/>
      <c r="C1048313" s="13"/>
    </row>
    <row r="1048314" s="5" customFormat="1" spans="1:3">
      <c r="A1048314" s="13"/>
      <c r="B1048314" s="13"/>
      <c r="C1048314" s="13"/>
    </row>
    <row r="1048315" s="5" customFormat="1" spans="1:3">
      <c r="A1048315" s="13"/>
      <c r="B1048315" s="13"/>
      <c r="C1048315" s="13"/>
    </row>
    <row r="1048316" s="5" customFormat="1" spans="1:3">
      <c r="A1048316" s="13"/>
      <c r="B1048316" s="13"/>
      <c r="C1048316" s="13"/>
    </row>
    <row r="1048317" s="5" customFormat="1" spans="1:3">
      <c r="A1048317" s="13"/>
      <c r="B1048317" s="13"/>
      <c r="C1048317" s="13"/>
    </row>
    <row r="1048318" s="5" customFormat="1" spans="1:3">
      <c r="A1048318" s="13"/>
      <c r="B1048318" s="13"/>
      <c r="C1048318" s="13"/>
    </row>
    <row r="1048319" s="5" customFormat="1" spans="1:3">
      <c r="A1048319" s="13"/>
      <c r="B1048319" s="13"/>
      <c r="C1048319" s="13"/>
    </row>
    <row r="1048320" s="5" customFormat="1" spans="1:3">
      <c r="A1048320" s="13"/>
      <c r="B1048320" s="13"/>
      <c r="C1048320" s="13"/>
    </row>
    <row r="1048321" s="5" customFormat="1" spans="1:3">
      <c r="A1048321" s="13"/>
      <c r="B1048321" s="13"/>
      <c r="C1048321" s="13"/>
    </row>
    <row r="1048322" s="5" customFormat="1" spans="1:3">
      <c r="A1048322" s="13"/>
      <c r="B1048322" s="13"/>
      <c r="C1048322" s="13"/>
    </row>
    <row r="1048323" s="5" customFormat="1" spans="1:3">
      <c r="A1048323" s="13"/>
      <c r="B1048323" s="13"/>
      <c r="C1048323" s="13"/>
    </row>
    <row r="1048324" s="5" customFormat="1" spans="1:3">
      <c r="A1048324" s="13"/>
      <c r="B1048324" s="13"/>
      <c r="C1048324" s="13"/>
    </row>
    <row r="1048325" s="5" customFormat="1" spans="1:3">
      <c r="A1048325" s="13"/>
      <c r="B1048325" s="13"/>
      <c r="C1048325" s="13"/>
    </row>
    <row r="1048326" s="5" customFormat="1" spans="1:3">
      <c r="A1048326" s="13"/>
      <c r="B1048326" s="13"/>
      <c r="C1048326" s="13"/>
    </row>
    <row r="1048327" s="5" customFormat="1" spans="1:3">
      <c r="A1048327" s="13"/>
      <c r="B1048327" s="13"/>
      <c r="C1048327" s="13"/>
    </row>
    <row r="1048328" s="5" customFormat="1" spans="1:3">
      <c r="A1048328" s="13"/>
      <c r="B1048328" s="13"/>
      <c r="C1048328" s="13"/>
    </row>
    <row r="1048329" s="5" customFormat="1" spans="1:3">
      <c r="A1048329" s="13"/>
      <c r="B1048329" s="13"/>
      <c r="C1048329" s="13"/>
    </row>
    <row r="1048330" s="5" customFormat="1" spans="1:3">
      <c r="A1048330" s="13"/>
      <c r="B1048330" s="13"/>
      <c r="C1048330" s="13"/>
    </row>
    <row r="1048331" s="5" customFormat="1" spans="1:3">
      <c r="A1048331" s="13"/>
      <c r="B1048331" s="13"/>
      <c r="C1048331" s="13"/>
    </row>
    <row r="1048332" s="5" customFormat="1" spans="1:3">
      <c r="A1048332" s="13"/>
      <c r="B1048332" s="13"/>
      <c r="C1048332" s="13"/>
    </row>
    <row r="1048333" s="5" customFormat="1" spans="1:3">
      <c r="A1048333" s="13"/>
      <c r="B1048333" s="13"/>
      <c r="C1048333" s="13"/>
    </row>
    <row r="1048334" s="5" customFormat="1" spans="1:3">
      <c r="A1048334" s="13"/>
      <c r="B1048334" s="13"/>
      <c r="C1048334" s="13"/>
    </row>
    <row r="1048335" s="5" customFormat="1" spans="1:3">
      <c r="A1048335" s="13"/>
      <c r="B1048335" s="13"/>
      <c r="C1048335" s="13"/>
    </row>
    <row r="1048336" s="5" customFormat="1" spans="1:3">
      <c r="A1048336" s="13"/>
      <c r="B1048336" s="13"/>
      <c r="C1048336" s="13"/>
    </row>
    <row r="1048337" s="5" customFormat="1" spans="1:3">
      <c r="A1048337" s="13"/>
      <c r="B1048337" s="13"/>
      <c r="C1048337" s="13"/>
    </row>
    <row r="1048338" s="5" customFormat="1" spans="1:3">
      <c r="A1048338" s="13"/>
      <c r="B1048338" s="13"/>
      <c r="C1048338" s="13"/>
    </row>
    <row r="1048339" s="5" customFormat="1" spans="1:3">
      <c r="A1048339" s="13"/>
      <c r="B1048339" s="13"/>
      <c r="C1048339" s="13"/>
    </row>
    <row r="1048340" s="5" customFormat="1" spans="1:3">
      <c r="A1048340" s="13"/>
      <c r="B1048340" s="13"/>
      <c r="C1048340" s="13"/>
    </row>
    <row r="1048341" s="5" customFormat="1" spans="1:3">
      <c r="A1048341" s="13"/>
      <c r="B1048341" s="13"/>
      <c r="C1048341" s="13"/>
    </row>
    <row r="1048342" s="5" customFormat="1" spans="1:3">
      <c r="A1048342" s="13"/>
      <c r="B1048342" s="13"/>
      <c r="C1048342" s="13"/>
    </row>
    <row r="1048343" s="5" customFormat="1" spans="1:3">
      <c r="A1048343" s="13"/>
      <c r="B1048343" s="13"/>
      <c r="C1048343" s="13"/>
    </row>
    <row r="1048344" s="5" customFormat="1" spans="1:3">
      <c r="A1048344" s="13"/>
      <c r="B1048344" s="13"/>
      <c r="C1048344" s="13"/>
    </row>
    <row r="1048345" s="5" customFormat="1" spans="1:3">
      <c r="A1048345" s="13"/>
      <c r="B1048345" s="13"/>
      <c r="C1048345" s="13"/>
    </row>
    <row r="1048346" s="5" customFormat="1" spans="1:3">
      <c r="A1048346" s="13"/>
      <c r="B1048346" s="13"/>
      <c r="C1048346" s="13"/>
    </row>
    <row r="1048347" s="5" customFormat="1" spans="1:3">
      <c r="A1048347" s="13"/>
      <c r="B1048347" s="13"/>
      <c r="C1048347" s="13"/>
    </row>
    <row r="1048348" s="5" customFormat="1" spans="1:3">
      <c r="A1048348" s="13"/>
      <c r="B1048348" s="13"/>
      <c r="C1048348" s="13"/>
    </row>
    <row r="1048349" s="5" customFormat="1" spans="1:3">
      <c r="A1048349" s="13"/>
      <c r="B1048349" s="13"/>
      <c r="C1048349" s="13"/>
    </row>
    <row r="1048350" s="5" customFormat="1" spans="1:3">
      <c r="A1048350" s="13"/>
      <c r="B1048350" s="13"/>
      <c r="C1048350" s="13"/>
    </row>
    <row r="1048351" s="5" customFormat="1" spans="1:3">
      <c r="A1048351" s="13"/>
      <c r="B1048351" s="13"/>
      <c r="C1048351" s="13"/>
    </row>
    <row r="1048352" s="5" customFormat="1" spans="1:3">
      <c r="A1048352" s="13"/>
      <c r="B1048352" s="13"/>
      <c r="C1048352" s="13"/>
    </row>
    <row r="1048353" s="5" customFormat="1" spans="1:3">
      <c r="A1048353" s="13"/>
      <c r="B1048353" s="13"/>
      <c r="C1048353" s="13"/>
    </row>
    <row r="1048354" s="5" customFormat="1" spans="1:3">
      <c r="A1048354" s="13"/>
      <c r="B1048354" s="13"/>
      <c r="C1048354" s="13"/>
    </row>
    <row r="1048355" s="5" customFormat="1" spans="1:3">
      <c r="A1048355" s="13"/>
      <c r="B1048355" s="13"/>
      <c r="C1048355" s="13"/>
    </row>
    <row r="1048356" s="5" customFormat="1" spans="1:3">
      <c r="A1048356" s="13"/>
      <c r="B1048356" s="13"/>
      <c r="C1048356" s="13"/>
    </row>
    <row r="1048357" s="5" customFormat="1" spans="1:3">
      <c r="A1048357" s="13"/>
      <c r="B1048357" s="13"/>
      <c r="C1048357" s="13"/>
    </row>
    <row r="1048358" s="5" customFormat="1" spans="1:3">
      <c r="A1048358" s="13"/>
      <c r="B1048358" s="13"/>
      <c r="C1048358" s="13"/>
    </row>
    <row r="1048359" s="5" customFormat="1" spans="1:3">
      <c r="A1048359" s="13"/>
      <c r="B1048359" s="13"/>
      <c r="C1048359" s="13"/>
    </row>
    <row r="1048360" s="5" customFormat="1" spans="1:3">
      <c r="A1048360" s="13"/>
      <c r="B1048360" s="13"/>
      <c r="C1048360" s="13"/>
    </row>
    <row r="1048361" s="5" customFormat="1" spans="1:3">
      <c r="A1048361" s="13"/>
      <c r="B1048361" s="13"/>
      <c r="C1048361" s="13"/>
    </row>
    <row r="1048362" s="5" customFormat="1" spans="1:3">
      <c r="A1048362" s="13"/>
      <c r="B1048362" s="13"/>
      <c r="C1048362" s="13"/>
    </row>
    <row r="1048363" s="5" customFormat="1" spans="1:3">
      <c r="A1048363" s="13"/>
      <c r="B1048363" s="13"/>
      <c r="C1048363" s="13"/>
    </row>
    <row r="1048364" s="5" customFormat="1" spans="1:3">
      <c r="A1048364" s="13"/>
      <c r="B1048364" s="13"/>
      <c r="C1048364" s="13"/>
    </row>
    <row r="1048365" s="5" customFormat="1" spans="1:3">
      <c r="A1048365" s="13"/>
      <c r="B1048365" s="13"/>
      <c r="C1048365" s="13"/>
    </row>
    <row r="1048366" s="5" customFormat="1" spans="1:3">
      <c r="A1048366" s="13"/>
      <c r="B1048366" s="13"/>
      <c r="C1048366" s="13"/>
    </row>
    <row r="1048367" s="5" customFormat="1" spans="1:3">
      <c r="A1048367" s="13"/>
      <c r="B1048367" s="13"/>
      <c r="C1048367" s="13"/>
    </row>
    <row r="1048368" s="5" customFormat="1" spans="1:3">
      <c r="A1048368" s="13"/>
      <c r="B1048368" s="13"/>
      <c r="C1048368" s="13"/>
    </row>
    <row r="1048369" s="5" customFormat="1" spans="1:3">
      <c r="A1048369" s="13"/>
      <c r="B1048369" s="13"/>
      <c r="C1048369" s="13"/>
    </row>
    <row r="1048370" s="5" customFormat="1" spans="1:3">
      <c r="A1048370" s="13"/>
      <c r="B1048370" s="13"/>
      <c r="C1048370" s="13"/>
    </row>
    <row r="1048371" s="5" customFormat="1" spans="1:3">
      <c r="A1048371" s="13"/>
      <c r="B1048371" s="13"/>
      <c r="C1048371" s="13"/>
    </row>
    <row r="1048372" s="5" customFormat="1" spans="1:3">
      <c r="A1048372" s="13"/>
      <c r="B1048372" s="13"/>
      <c r="C1048372" s="13"/>
    </row>
    <row r="1048373" s="5" customFormat="1" spans="1:3">
      <c r="A1048373" s="13"/>
      <c r="B1048373" s="13"/>
      <c r="C1048373" s="13"/>
    </row>
    <row r="1048374" s="5" customFormat="1" spans="1:3">
      <c r="A1048374" s="13"/>
      <c r="B1048374" s="13"/>
      <c r="C1048374" s="13"/>
    </row>
    <row r="1048375" s="5" customFormat="1" spans="1:3">
      <c r="A1048375" s="13"/>
      <c r="B1048375" s="13"/>
      <c r="C1048375" s="13"/>
    </row>
    <row r="1048376" s="5" customFormat="1" spans="1:3">
      <c r="A1048376" s="13"/>
      <c r="B1048376" s="13"/>
      <c r="C1048376" s="13"/>
    </row>
    <row r="1048377" s="5" customFormat="1" spans="1:3">
      <c r="A1048377" s="13"/>
      <c r="B1048377" s="13"/>
      <c r="C1048377" s="13"/>
    </row>
    <row r="1048378" s="5" customFormat="1" spans="1:3">
      <c r="A1048378" s="13"/>
      <c r="B1048378" s="13"/>
      <c r="C1048378" s="13"/>
    </row>
    <row r="1048379" s="5" customFormat="1" spans="1:3">
      <c r="A1048379" s="13"/>
      <c r="B1048379" s="13"/>
      <c r="C1048379" s="13"/>
    </row>
    <row r="1048380" s="5" customFormat="1" spans="1:3">
      <c r="A1048380" s="13"/>
      <c r="B1048380" s="13"/>
      <c r="C1048380" s="13"/>
    </row>
    <row r="1048381" s="5" customFormat="1" spans="1:3">
      <c r="A1048381" s="13"/>
      <c r="B1048381" s="13"/>
      <c r="C1048381" s="13"/>
    </row>
    <row r="1048382" s="5" customFormat="1" spans="1:3">
      <c r="A1048382" s="13"/>
      <c r="B1048382" s="13"/>
      <c r="C1048382" s="13"/>
    </row>
    <row r="1048383" s="5" customFormat="1" spans="1:3">
      <c r="A1048383" s="13"/>
      <c r="B1048383" s="13"/>
      <c r="C1048383" s="13"/>
    </row>
    <row r="1048384" s="5" customFormat="1" spans="1:3">
      <c r="A1048384" s="13"/>
      <c r="B1048384" s="13"/>
      <c r="C1048384" s="13"/>
    </row>
    <row r="1048385" s="5" customFormat="1" spans="1:3">
      <c r="A1048385" s="13"/>
      <c r="B1048385" s="13"/>
      <c r="C1048385" s="13"/>
    </row>
    <row r="1048386" s="5" customFormat="1" spans="1:3">
      <c r="A1048386" s="13"/>
      <c r="B1048386" s="13"/>
      <c r="C1048386" s="13"/>
    </row>
    <row r="1048387" s="5" customFormat="1" spans="1:3">
      <c r="A1048387" s="13"/>
      <c r="B1048387" s="13"/>
      <c r="C1048387" s="13"/>
    </row>
    <row r="1048388" s="5" customFormat="1" spans="1:3">
      <c r="A1048388" s="13"/>
      <c r="B1048388" s="13"/>
      <c r="C1048388" s="13"/>
    </row>
    <row r="1048389" s="5" customFormat="1" spans="1:3">
      <c r="A1048389" s="13"/>
      <c r="B1048389" s="13"/>
      <c r="C1048389" s="13"/>
    </row>
    <row r="1048390" s="5" customFormat="1" spans="1:3">
      <c r="A1048390" s="13"/>
      <c r="B1048390" s="13"/>
      <c r="C1048390" s="13"/>
    </row>
    <row r="1048391" s="5" customFormat="1" spans="1:3">
      <c r="A1048391" s="13"/>
      <c r="B1048391" s="13"/>
      <c r="C1048391" s="13"/>
    </row>
    <row r="1048392" s="5" customFormat="1" spans="1:3">
      <c r="A1048392" s="13"/>
      <c r="B1048392" s="13"/>
      <c r="C1048392" s="13"/>
    </row>
    <row r="1048393" s="5" customFormat="1" spans="1:3">
      <c r="A1048393" s="13"/>
      <c r="B1048393" s="13"/>
      <c r="C1048393" s="13"/>
    </row>
    <row r="1048394" s="5" customFormat="1" spans="1:3">
      <c r="A1048394" s="13"/>
      <c r="B1048394" s="13"/>
      <c r="C1048394" s="13"/>
    </row>
    <row r="1048395" s="5" customFormat="1" spans="1:3">
      <c r="A1048395" s="13"/>
      <c r="B1048395" s="13"/>
      <c r="C1048395" s="13"/>
    </row>
    <row r="1048396" s="5" customFormat="1" spans="1:3">
      <c r="A1048396" s="13"/>
      <c r="B1048396" s="13"/>
      <c r="C1048396" s="13"/>
    </row>
    <row r="1048397" s="5" customFormat="1" spans="1:3">
      <c r="A1048397" s="13"/>
      <c r="B1048397" s="13"/>
      <c r="C1048397" s="13"/>
    </row>
    <row r="1048398" s="5" customFormat="1" spans="1:3">
      <c r="A1048398" s="13"/>
      <c r="B1048398" s="13"/>
      <c r="C1048398" s="13"/>
    </row>
    <row r="1048399" s="5" customFormat="1" spans="1:3">
      <c r="A1048399" s="13"/>
      <c r="B1048399" s="13"/>
      <c r="C1048399" s="13"/>
    </row>
    <row r="1048400" s="5" customFormat="1" spans="1:3">
      <c r="A1048400" s="13"/>
      <c r="B1048400" s="13"/>
      <c r="C1048400" s="13"/>
    </row>
    <row r="1048401" s="5" customFormat="1" spans="1:3">
      <c r="A1048401" s="13"/>
      <c r="B1048401" s="13"/>
      <c r="C1048401" s="13"/>
    </row>
    <row r="1048402" s="5" customFormat="1" spans="1:3">
      <c r="A1048402" s="13"/>
      <c r="B1048402" s="13"/>
      <c r="C1048402" s="13"/>
    </row>
    <row r="1048403" s="5" customFormat="1" spans="1:3">
      <c r="A1048403" s="13"/>
      <c r="B1048403" s="13"/>
      <c r="C1048403" s="13"/>
    </row>
    <row r="1048404" s="5" customFormat="1" spans="1:3">
      <c r="A1048404" s="13"/>
      <c r="B1048404" s="13"/>
      <c r="C1048404" s="13"/>
    </row>
    <row r="1048405" s="5" customFormat="1" spans="1:3">
      <c r="A1048405" s="13"/>
      <c r="B1048405" s="13"/>
      <c r="C1048405" s="13"/>
    </row>
    <row r="1048406" s="5" customFormat="1" spans="1:3">
      <c r="A1048406" s="13"/>
      <c r="B1048406" s="13"/>
      <c r="C1048406" s="13"/>
    </row>
    <row r="1048407" s="5" customFormat="1" spans="1:3">
      <c r="A1048407" s="13"/>
      <c r="B1048407" s="13"/>
      <c r="C1048407" s="13"/>
    </row>
    <row r="1048408" s="5" customFormat="1" spans="1:3">
      <c r="A1048408" s="13"/>
      <c r="B1048408" s="13"/>
      <c r="C1048408" s="13"/>
    </row>
    <row r="1048409" s="5" customFormat="1" spans="1:3">
      <c r="A1048409" s="13"/>
      <c r="B1048409" s="13"/>
      <c r="C1048409" s="13"/>
    </row>
    <row r="1048410" s="5" customFormat="1" spans="1:3">
      <c r="A1048410" s="13"/>
      <c r="B1048410" s="13"/>
      <c r="C1048410" s="13"/>
    </row>
    <row r="1048411" s="5" customFormat="1" spans="1:3">
      <c r="A1048411" s="13"/>
      <c r="B1048411" s="13"/>
      <c r="C1048411" s="13"/>
    </row>
    <row r="1048412" s="5" customFormat="1" spans="1:3">
      <c r="A1048412" s="13"/>
      <c r="B1048412" s="13"/>
      <c r="C1048412" s="13"/>
    </row>
    <row r="1048413" s="5" customFormat="1" spans="1:3">
      <c r="A1048413" s="13"/>
      <c r="B1048413" s="13"/>
      <c r="C1048413" s="13"/>
    </row>
    <row r="1048414" s="5" customFormat="1" spans="1:3">
      <c r="A1048414" s="13"/>
      <c r="B1048414" s="13"/>
      <c r="C1048414" s="13"/>
    </row>
    <row r="1048415" s="5" customFormat="1" spans="1:3">
      <c r="A1048415" s="13"/>
      <c r="B1048415" s="13"/>
      <c r="C1048415" s="13"/>
    </row>
    <row r="1048416" s="5" customFormat="1" spans="1:3">
      <c r="A1048416" s="13"/>
      <c r="B1048416" s="13"/>
      <c r="C1048416" s="13"/>
    </row>
    <row r="1048417" s="5" customFormat="1" spans="1:3">
      <c r="A1048417" s="13"/>
      <c r="B1048417" s="13"/>
      <c r="C1048417" s="13"/>
    </row>
    <row r="1048418" s="5" customFormat="1" spans="1:3">
      <c r="A1048418" s="13"/>
      <c r="B1048418" s="13"/>
      <c r="C1048418" s="13"/>
    </row>
    <row r="1048419" s="5" customFormat="1" spans="1:3">
      <c r="A1048419" s="13"/>
      <c r="B1048419" s="13"/>
      <c r="C1048419" s="13"/>
    </row>
    <row r="1048420" s="5" customFormat="1" spans="1:3">
      <c r="A1048420" s="13"/>
      <c r="B1048420" s="13"/>
      <c r="C1048420" s="13"/>
    </row>
    <row r="1048421" s="5" customFormat="1" spans="1:3">
      <c r="A1048421" s="13"/>
      <c r="B1048421" s="13"/>
      <c r="C1048421" s="13"/>
    </row>
    <row r="1048422" s="5" customFormat="1" spans="1:3">
      <c r="A1048422" s="13"/>
      <c r="B1048422" s="13"/>
      <c r="C1048422" s="13"/>
    </row>
    <row r="1048423" s="5" customFormat="1" spans="1:3">
      <c r="A1048423" s="13"/>
      <c r="B1048423" s="13"/>
      <c r="C1048423" s="13"/>
    </row>
    <row r="1048424" s="5" customFormat="1" spans="1:3">
      <c r="A1048424" s="13"/>
      <c r="B1048424" s="13"/>
      <c r="C1048424" s="13"/>
    </row>
    <row r="1048425" s="5" customFormat="1" spans="1:3">
      <c r="A1048425" s="13"/>
      <c r="B1048425" s="13"/>
      <c r="C1048425" s="13"/>
    </row>
    <row r="1048426" s="5" customFormat="1" spans="1:3">
      <c r="A1048426" s="13"/>
      <c r="B1048426" s="13"/>
      <c r="C1048426" s="13"/>
    </row>
    <row r="1048427" s="5" customFormat="1" spans="1:3">
      <c r="A1048427" s="13"/>
      <c r="B1048427" s="13"/>
      <c r="C1048427" s="13"/>
    </row>
    <row r="1048428" s="5" customFormat="1" spans="1:3">
      <c r="A1048428" s="13"/>
      <c r="B1048428" s="13"/>
      <c r="C1048428" s="13"/>
    </row>
    <row r="1048429" s="5" customFormat="1" spans="1:3">
      <c r="A1048429" s="13"/>
      <c r="B1048429" s="13"/>
      <c r="C1048429" s="13"/>
    </row>
    <row r="1048430" s="5" customFormat="1" spans="1:3">
      <c r="A1048430" s="13"/>
      <c r="B1048430" s="13"/>
      <c r="C1048430" s="13"/>
    </row>
    <row r="1048431" s="5" customFormat="1" spans="1:3">
      <c r="A1048431" s="13"/>
      <c r="B1048431" s="13"/>
      <c r="C1048431" s="13"/>
    </row>
    <row r="1048432" s="5" customFormat="1" spans="1:3">
      <c r="A1048432" s="13"/>
      <c r="B1048432" s="13"/>
      <c r="C1048432" s="13"/>
    </row>
    <row r="1048433" s="5" customFormat="1" spans="1:3">
      <c r="A1048433" s="13"/>
      <c r="B1048433" s="13"/>
      <c r="C1048433" s="13"/>
    </row>
    <row r="1048434" s="5" customFormat="1" spans="1:3">
      <c r="A1048434" s="13"/>
      <c r="B1048434" s="13"/>
      <c r="C1048434" s="13"/>
    </row>
    <row r="1048435" s="5" customFormat="1" spans="1:3">
      <c r="A1048435" s="13"/>
      <c r="B1048435" s="13"/>
      <c r="C1048435" s="13"/>
    </row>
    <row r="1048436" s="5" customFormat="1" spans="1:3">
      <c r="A1048436" s="13"/>
      <c r="B1048436" s="13"/>
      <c r="C1048436" s="13"/>
    </row>
    <row r="1048437" s="5" customFormat="1" spans="1:3">
      <c r="A1048437" s="13"/>
      <c r="B1048437" s="13"/>
      <c r="C1048437" s="13"/>
    </row>
    <row r="1048438" s="5" customFormat="1" spans="1:3">
      <c r="A1048438" s="13"/>
      <c r="B1048438" s="13"/>
      <c r="C1048438" s="13"/>
    </row>
    <row r="1048439" s="5" customFormat="1" spans="1:3">
      <c r="A1048439" s="13"/>
      <c r="B1048439" s="13"/>
      <c r="C1048439" s="13"/>
    </row>
    <row r="1048440" s="5" customFormat="1" spans="1:3">
      <c r="A1048440" s="13"/>
      <c r="B1048440" s="13"/>
      <c r="C1048440" s="13"/>
    </row>
    <row r="1048441" s="5" customFormat="1" spans="1:3">
      <c r="A1048441" s="13"/>
      <c r="B1048441" s="13"/>
      <c r="C1048441" s="13"/>
    </row>
    <row r="1048442" s="5" customFormat="1" spans="1:3">
      <c r="A1048442" s="13"/>
      <c r="B1048442" s="13"/>
      <c r="C1048442" s="13"/>
    </row>
    <row r="1048443" s="5" customFormat="1" spans="1:3">
      <c r="A1048443" s="13"/>
      <c r="B1048443" s="13"/>
      <c r="C1048443" s="13"/>
    </row>
    <row r="1048444" s="5" customFormat="1" spans="1:3">
      <c r="A1048444" s="13"/>
      <c r="B1048444" s="13"/>
      <c r="C1048444" s="13"/>
    </row>
    <row r="1048445" s="5" customFormat="1" spans="1:3">
      <c r="A1048445" s="13"/>
      <c r="B1048445" s="13"/>
      <c r="C1048445" s="13"/>
    </row>
    <row r="1048446" s="5" customFormat="1" spans="1:3">
      <c r="A1048446" s="13"/>
      <c r="B1048446" s="13"/>
      <c r="C1048446" s="13"/>
    </row>
    <row r="1048447" s="5" customFormat="1" spans="1:3">
      <c r="A1048447" s="13"/>
      <c r="B1048447" s="13"/>
      <c r="C1048447" s="13"/>
    </row>
    <row r="1048448" s="5" customFormat="1" spans="1:3">
      <c r="A1048448" s="13"/>
      <c r="B1048448" s="13"/>
      <c r="C1048448" s="13"/>
    </row>
    <row r="1048449" s="5" customFormat="1" spans="1:3">
      <c r="A1048449" s="13"/>
      <c r="B1048449" s="13"/>
      <c r="C1048449" s="13"/>
    </row>
    <row r="1048450" s="5" customFormat="1" spans="1:3">
      <c r="A1048450" s="13"/>
      <c r="B1048450" s="13"/>
      <c r="C1048450" s="13"/>
    </row>
    <row r="1048451" s="5" customFormat="1" spans="1:3">
      <c r="A1048451" s="13"/>
      <c r="B1048451" s="13"/>
      <c r="C1048451" s="13"/>
    </row>
    <row r="1048452" s="5" customFormat="1" spans="1:3">
      <c r="A1048452" s="13"/>
      <c r="B1048452" s="13"/>
      <c r="C1048452" s="13"/>
    </row>
    <row r="1048453" s="5" customFormat="1" spans="1:3">
      <c r="A1048453" s="13"/>
      <c r="B1048453" s="13"/>
      <c r="C1048453" s="13"/>
    </row>
    <row r="1048454" s="5" customFormat="1" spans="1:3">
      <c r="A1048454" s="13"/>
      <c r="B1048454" s="13"/>
      <c r="C1048454" s="13"/>
    </row>
    <row r="1048455" s="5" customFormat="1" spans="1:3">
      <c r="A1048455" s="13"/>
      <c r="B1048455" s="13"/>
      <c r="C1048455" s="13"/>
    </row>
    <row r="1048456" s="5" customFormat="1" spans="1:3">
      <c r="A1048456" s="13"/>
      <c r="B1048456" s="13"/>
      <c r="C1048456" s="13"/>
    </row>
    <row r="1048457" s="5" customFormat="1" spans="1:3">
      <c r="A1048457" s="13"/>
      <c r="B1048457" s="13"/>
      <c r="C1048457" s="13"/>
    </row>
    <row r="1048458" s="5" customFormat="1" spans="1:3">
      <c r="A1048458" s="13"/>
      <c r="B1048458" s="13"/>
      <c r="C1048458" s="13"/>
    </row>
    <row r="1048459" s="5" customFormat="1" spans="1:3">
      <c r="A1048459" s="13"/>
      <c r="B1048459" s="13"/>
      <c r="C1048459" s="13"/>
    </row>
    <row r="1048460" s="5" customFormat="1" spans="1:3">
      <c r="A1048460" s="13"/>
      <c r="B1048460" s="13"/>
      <c r="C1048460" s="13"/>
    </row>
    <row r="1048461" s="5" customFormat="1" spans="1:3">
      <c r="A1048461" s="13"/>
      <c r="B1048461" s="13"/>
      <c r="C1048461" s="13"/>
    </row>
    <row r="1048462" s="5" customFormat="1" spans="1:3">
      <c r="A1048462" s="13"/>
      <c r="B1048462" s="13"/>
      <c r="C1048462" s="13"/>
    </row>
    <row r="1048463" s="5" customFormat="1" spans="1:3">
      <c r="A1048463" s="13"/>
      <c r="B1048463" s="13"/>
      <c r="C1048463" s="13"/>
    </row>
    <row r="1048464" s="5" customFormat="1" spans="1:3">
      <c r="A1048464" s="13"/>
      <c r="B1048464" s="13"/>
      <c r="C1048464" s="13"/>
    </row>
    <row r="1048465" s="5" customFormat="1" spans="1:3">
      <c r="A1048465" s="13"/>
      <c r="B1048465" s="13"/>
      <c r="C1048465" s="13"/>
    </row>
    <row r="1048466" s="5" customFormat="1" spans="1:3">
      <c r="A1048466" s="13"/>
      <c r="B1048466" s="13"/>
      <c r="C1048466" s="13"/>
    </row>
    <row r="1048467" s="5" customFormat="1" spans="1:3">
      <c r="A1048467" s="13"/>
      <c r="B1048467" s="13"/>
      <c r="C1048467" s="13"/>
    </row>
    <row r="1048468" s="5" customFormat="1" spans="1:3">
      <c r="A1048468" s="13"/>
      <c r="B1048468" s="13"/>
      <c r="C1048468" s="13"/>
    </row>
    <row r="1048469" s="5" customFormat="1" spans="1:3">
      <c r="A1048469" s="13"/>
      <c r="B1048469" s="13"/>
      <c r="C1048469" s="13"/>
    </row>
    <row r="1048470" s="5" customFormat="1" spans="1:3">
      <c r="A1048470" s="13"/>
      <c r="B1048470" s="13"/>
      <c r="C1048470" s="13"/>
    </row>
    <row r="1048471" s="5" customFormat="1" spans="1:3">
      <c r="A1048471" s="13"/>
      <c r="B1048471" s="13"/>
      <c r="C1048471" s="13"/>
    </row>
    <row r="1048472" s="5" customFormat="1" spans="1:3">
      <c r="A1048472" s="13"/>
      <c r="B1048472" s="13"/>
      <c r="C1048472" s="13"/>
    </row>
    <row r="1048473" s="5" customFormat="1" spans="1:3">
      <c r="A1048473" s="13"/>
      <c r="B1048473" s="13"/>
      <c r="C1048473" s="13"/>
    </row>
    <row r="1048474" s="5" customFormat="1" spans="1:3">
      <c r="A1048474" s="13"/>
      <c r="B1048474" s="13"/>
      <c r="C1048474" s="13"/>
    </row>
    <row r="1048475" s="5" customFormat="1" spans="1:3">
      <c r="A1048475" s="13"/>
      <c r="B1048475" s="13"/>
      <c r="C1048475" s="13"/>
    </row>
    <row r="1048476" s="5" customFormat="1" spans="1:3">
      <c r="A1048476" s="13"/>
      <c r="B1048476" s="13"/>
      <c r="C1048476" s="13"/>
    </row>
    <row r="1048477" s="5" customFormat="1" spans="1:3">
      <c r="A1048477" s="13"/>
      <c r="B1048477" s="13"/>
      <c r="C1048477" s="13"/>
    </row>
    <row r="1048478" s="5" customFormat="1" spans="1:3">
      <c r="A1048478" s="13"/>
      <c r="B1048478" s="13"/>
      <c r="C1048478" s="13"/>
    </row>
    <row r="1048479" s="5" customFormat="1" spans="1:3">
      <c r="A1048479" s="13"/>
      <c r="B1048479" s="13"/>
      <c r="C1048479" s="13"/>
    </row>
    <row r="1048480" s="5" customFormat="1" spans="1:3">
      <c r="A1048480" s="13"/>
      <c r="B1048480" s="13"/>
      <c r="C1048480" s="13"/>
    </row>
    <row r="1048481" s="5" customFormat="1" spans="1:3">
      <c r="A1048481" s="13"/>
      <c r="B1048481" s="13"/>
      <c r="C1048481" s="13"/>
    </row>
    <row r="1048482" s="5" customFormat="1" spans="1:3">
      <c r="A1048482" s="13"/>
      <c r="B1048482" s="13"/>
      <c r="C1048482" s="13"/>
    </row>
    <row r="1048483" s="5" customFormat="1" spans="1:3">
      <c r="A1048483" s="13"/>
      <c r="B1048483" s="13"/>
      <c r="C1048483" s="13"/>
    </row>
    <row r="1048484" s="5" customFormat="1" spans="1:3">
      <c r="A1048484" s="13"/>
      <c r="B1048484" s="13"/>
      <c r="C1048484" s="13"/>
    </row>
    <row r="1048485" s="5" customFormat="1" spans="1:3">
      <c r="A1048485" s="13"/>
      <c r="B1048485" s="13"/>
      <c r="C1048485" s="13"/>
    </row>
    <row r="1048486" s="5" customFormat="1" spans="1:3">
      <c r="A1048486" s="13"/>
      <c r="B1048486" s="13"/>
      <c r="C1048486" s="13"/>
    </row>
    <row r="1048487" s="5" customFormat="1" spans="1:3">
      <c r="A1048487" s="13"/>
      <c r="B1048487" s="13"/>
      <c r="C1048487" s="13"/>
    </row>
    <row r="1048488" s="5" customFormat="1" spans="1:3">
      <c r="A1048488" s="13"/>
      <c r="B1048488" s="13"/>
      <c r="C1048488" s="13"/>
    </row>
    <row r="1048489" s="5" customFormat="1" spans="1:3">
      <c r="A1048489" s="13"/>
      <c r="B1048489" s="13"/>
      <c r="C1048489" s="13"/>
    </row>
    <row r="1048490" s="5" customFormat="1" spans="1:3">
      <c r="A1048490" s="13"/>
      <c r="B1048490" s="13"/>
      <c r="C1048490" s="13"/>
    </row>
    <row r="1048491" s="5" customFormat="1" spans="1:3">
      <c r="A1048491" s="13"/>
      <c r="B1048491" s="13"/>
      <c r="C1048491" s="13"/>
    </row>
    <row r="1048492" s="5" customFormat="1" spans="1:3">
      <c r="A1048492" s="13"/>
      <c r="B1048492" s="13"/>
      <c r="C1048492" s="13"/>
    </row>
    <row r="1048493" s="5" customFormat="1" spans="1:3">
      <c r="A1048493" s="13"/>
      <c r="B1048493" s="13"/>
      <c r="C1048493" s="13"/>
    </row>
    <row r="1048494" s="5" customFormat="1" spans="1:3">
      <c r="A1048494" s="13"/>
      <c r="B1048494" s="13"/>
      <c r="C1048494" s="13"/>
    </row>
    <row r="1048495" s="5" customFormat="1" spans="1:3">
      <c r="A1048495" s="13"/>
      <c r="B1048495" s="13"/>
      <c r="C1048495" s="13"/>
    </row>
    <row r="1048496" s="5" customFormat="1" spans="1:3">
      <c r="A1048496" s="13"/>
      <c r="B1048496" s="13"/>
      <c r="C1048496" s="13"/>
    </row>
    <row r="1048497" s="5" customFormat="1" spans="1:3">
      <c r="A1048497" s="13"/>
      <c r="B1048497" s="13"/>
      <c r="C1048497" s="13"/>
    </row>
    <row r="1048498" s="5" customFormat="1" spans="1:3">
      <c r="A1048498" s="13"/>
      <c r="B1048498" s="13"/>
      <c r="C1048498" s="13"/>
    </row>
    <row r="1048499" s="5" customFormat="1" spans="1:3">
      <c r="A1048499" s="13"/>
      <c r="B1048499" s="13"/>
      <c r="C1048499" s="13"/>
    </row>
    <row r="1048500" s="5" customFormat="1" spans="1:3">
      <c r="A1048500" s="13"/>
      <c r="B1048500" s="13"/>
      <c r="C1048500" s="13"/>
    </row>
    <row r="1048501" s="5" customFormat="1" spans="1:3">
      <c r="A1048501" s="13"/>
      <c r="B1048501" s="13"/>
      <c r="C1048501" s="13"/>
    </row>
    <row r="1048502" s="5" customFormat="1" spans="1:3">
      <c r="A1048502" s="13"/>
      <c r="B1048502" s="13"/>
      <c r="C1048502" s="13"/>
    </row>
    <row r="1048503" s="5" customFormat="1" spans="1:3">
      <c r="A1048503" s="13"/>
      <c r="B1048503" s="13"/>
      <c r="C1048503" s="13"/>
    </row>
    <row r="1048504" s="5" customFormat="1" spans="1:3">
      <c r="A1048504" s="13"/>
      <c r="B1048504" s="13"/>
      <c r="C1048504" s="13"/>
    </row>
    <row r="1048505" s="5" customFormat="1" spans="1:3">
      <c r="A1048505" s="13"/>
      <c r="B1048505" s="13"/>
      <c r="C1048505" s="13"/>
    </row>
    <row r="1048506" s="5" customFormat="1" spans="1:3">
      <c r="A1048506" s="13"/>
      <c r="B1048506" s="13"/>
      <c r="C1048506" s="13"/>
    </row>
    <row r="1048507" s="5" customFormat="1" spans="1:3">
      <c r="A1048507" s="13"/>
      <c r="B1048507" s="13"/>
      <c r="C1048507" s="13"/>
    </row>
    <row r="1048508" s="5" customFormat="1" spans="1:3">
      <c r="A1048508" s="13"/>
      <c r="B1048508" s="13"/>
      <c r="C1048508" s="13"/>
    </row>
    <row r="1048509" s="5" customFormat="1" spans="1:3">
      <c r="A1048509" s="13"/>
      <c r="B1048509" s="13"/>
      <c r="C1048509" s="13"/>
    </row>
    <row r="1048510" s="5" customFormat="1" spans="1:3">
      <c r="A1048510" s="13"/>
      <c r="B1048510" s="13"/>
      <c r="C1048510" s="13"/>
    </row>
    <row r="1048511" s="5" customFormat="1" spans="1:3">
      <c r="A1048511" s="13"/>
      <c r="B1048511" s="13"/>
      <c r="C1048511" s="13"/>
    </row>
    <row r="1048512" s="5" customFormat="1" spans="1:3">
      <c r="A1048512" s="13"/>
      <c r="B1048512" s="13"/>
      <c r="C1048512" s="13"/>
    </row>
    <row r="1048513" s="5" customFormat="1" spans="1:3">
      <c r="A1048513" s="13"/>
      <c r="B1048513" s="13"/>
      <c r="C1048513" s="13"/>
    </row>
    <row r="1048514" s="5" customFormat="1" spans="1:3">
      <c r="A1048514" s="13"/>
      <c r="B1048514" s="13"/>
      <c r="C1048514" s="13"/>
    </row>
    <row r="1048515" s="5" customFormat="1" spans="1:3">
      <c r="A1048515" s="13"/>
      <c r="B1048515" s="13"/>
      <c r="C1048515" s="13"/>
    </row>
    <row r="1048516" s="5" customFormat="1" spans="1:3">
      <c r="A1048516" s="13"/>
      <c r="B1048516" s="13"/>
      <c r="C1048516" s="13"/>
    </row>
    <row r="1048517" s="5" customFormat="1" spans="1:3">
      <c r="A1048517" s="13"/>
      <c r="B1048517" s="13"/>
      <c r="C1048517" s="13"/>
    </row>
    <row r="1048518" s="5" customFormat="1" spans="1:3">
      <c r="A1048518" s="13"/>
      <c r="B1048518" s="13"/>
      <c r="C1048518" s="13"/>
    </row>
    <row r="1048519" s="5" customFormat="1" spans="1:3">
      <c r="A1048519" s="13"/>
      <c r="B1048519" s="13"/>
      <c r="C1048519" s="13"/>
    </row>
    <row r="1048520" s="5" customFormat="1" spans="1:3">
      <c r="A1048520" s="13"/>
      <c r="B1048520" s="13"/>
      <c r="C1048520" s="13"/>
    </row>
    <row r="1048521" s="5" customFormat="1" spans="1:3">
      <c r="A1048521" s="13"/>
      <c r="B1048521" s="13"/>
      <c r="C1048521" s="13"/>
    </row>
    <row r="1048522" s="5" customFormat="1" spans="1:3">
      <c r="A1048522" s="13"/>
      <c r="B1048522" s="13"/>
      <c r="C1048522" s="13"/>
    </row>
    <row r="1048523" s="5" customFormat="1" spans="1:3">
      <c r="A1048523" s="13"/>
      <c r="B1048523" s="13"/>
      <c r="C1048523" s="13"/>
    </row>
    <row r="1048524" s="5" customFormat="1" spans="1:3">
      <c r="A1048524" s="13"/>
      <c r="B1048524" s="13"/>
      <c r="C1048524" s="13"/>
    </row>
    <row r="1048525" s="5" customFormat="1" spans="1:3">
      <c r="A1048525" s="13"/>
      <c r="B1048525" s="13"/>
      <c r="C1048525" s="13"/>
    </row>
    <row r="1048526" s="5" customFormat="1" spans="1:3">
      <c r="A1048526" s="13"/>
      <c r="B1048526" s="13"/>
      <c r="C1048526" s="13"/>
    </row>
    <row r="1048527" s="5" customFormat="1" spans="1:3">
      <c r="A1048527" s="13"/>
      <c r="B1048527" s="13"/>
      <c r="C1048527" s="13"/>
    </row>
    <row r="1048528" s="5" customFormat="1" spans="1:3">
      <c r="A1048528" s="13"/>
      <c r="B1048528" s="13"/>
      <c r="C1048528" s="13"/>
    </row>
    <row r="1048529" s="5" customFormat="1" spans="1:3">
      <c r="A1048529" s="13"/>
      <c r="B1048529" s="13"/>
      <c r="C1048529" s="13"/>
    </row>
    <row r="1048530" s="5" customFormat="1" spans="1:3">
      <c r="A1048530" s="13"/>
      <c r="B1048530" s="13"/>
      <c r="C1048530" s="13"/>
    </row>
    <row r="1048531" s="5" customFormat="1" spans="1:3">
      <c r="A1048531" s="13"/>
      <c r="B1048531" s="13"/>
      <c r="C1048531" s="13"/>
    </row>
    <row r="1048532" s="5" customFormat="1" spans="1:3">
      <c r="A1048532" s="13"/>
      <c r="B1048532" s="13"/>
      <c r="C1048532" s="13"/>
    </row>
    <row r="1048533" s="5" customFormat="1" spans="1:3">
      <c r="A1048533" s="13"/>
      <c r="B1048533" s="13"/>
      <c r="C1048533" s="13"/>
    </row>
    <row r="1048534" s="5" customFormat="1" spans="1:3">
      <c r="A1048534" s="13"/>
      <c r="B1048534" s="13"/>
      <c r="C1048534" s="13"/>
    </row>
    <row r="1048535" s="5" customFormat="1" spans="1:3">
      <c r="A1048535" s="13"/>
      <c r="B1048535" s="13"/>
      <c r="C1048535" s="13"/>
    </row>
    <row r="1048536" s="5" customFormat="1" spans="1:3">
      <c r="A1048536" s="13"/>
      <c r="B1048536" s="13"/>
      <c r="C1048536" s="13"/>
    </row>
    <row r="1048537" s="5" customFormat="1" spans="1:3">
      <c r="A1048537" s="13"/>
      <c r="B1048537" s="13"/>
      <c r="C1048537" s="13"/>
    </row>
    <row r="1048538" s="5" customFormat="1" spans="1:3">
      <c r="A1048538" s="13"/>
      <c r="B1048538" s="13"/>
      <c r="C1048538" s="13"/>
    </row>
    <row r="1048539" s="5" customFormat="1" spans="1:3">
      <c r="A1048539" s="13"/>
      <c r="B1048539" s="13"/>
      <c r="C1048539" s="13"/>
    </row>
    <row r="1048540" s="5" customFormat="1" spans="1:3">
      <c r="A1048540" s="13"/>
      <c r="B1048540" s="13"/>
      <c r="C1048540" s="13"/>
    </row>
    <row r="1048541" s="5" customFormat="1" spans="1:3">
      <c r="A1048541" s="13"/>
      <c r="B1048541" s="13"/>
      <c r="C1048541" s="13"/>
    </row>
    <row r="1048542" s="5" customFormat="1" spans="1:3">
      <c r="A1048542" s="13"/>
      <c r="B1048542" s="13"/>
      <c r="C1048542" s="13"/>
    </row>
    <row r="1048543" s="5" customFormat="1" spans="1:3">
      <c r="A1048543" s="13"/>
      <c r="B1048543" s="13"/>
      <c r="C1048543" s="13"/>
    </row>
    <row r="1048544" s="5" customFormat="1" spans="1:3">
      <c r="A1048544" s="13"/>
      <c r="B1048544" s="13"/>
      <c r="C1048544" s="13"/>
    </row>
    <row r="1048545" s="5" customFormat="1" spans="1:3">
      <c r="A1048545" s="13"/>
      <c r="B1048545" s="13"/>
      <c r="C1048545" s="13"/>
    </row>
    <row r="1048546" s="5" customFormat="1" spans="1:3">
      <c r="A1048546" s="13"/>
      <c r="B1048546" s="13"/>
      <c r="C1048546" s="13"/>
    </row>
    <row r="1048547" s="5" customFormat="1" spans="1:3">
      <c r="A1048547" s="13"/>
      <c r="B1048547" s="13"/>
      <c r="C1048547" s="13"/>
    </row>
    <row r="1048548" s="5" customFormat="1" spans="1:3">
      <c r="A1048548" s="13"/>
      <c r="B1048548" s="13"/>
      <c r="C1048548" s="13"/>
    </row>
    <row r="1048549" s="5" customFormat="1" spans="1:3">
      <c r="A1048549" s="13"/>
      <c r="B1048549" s="13"/>
      <c r="C1048549" s="13"/>
    </row>
    <row r="1048550" s="5" customFormat="1" spans="1:3">
      <c r="A1048550" s="13"/>
      <c r="B1048550" s="13"/>
      <c r="C1048550" s="13"/>
    </row>
    <row r="1048551" s="5" customFormat="1" spans="1:3">
      <c r="A1048551" s="13"/>
      <c r="B1048551" s="13"/>
      <c r="C1048551" s="13"/>
    </row>
    <row r="1048552" s="5" customFormat="1" spans="1:3">
      <c r="A1048552" s="13"/>
      <c r="B1048552" s="13"/>
      <c r="C1048552" s="13"/>
    </row>
    <row r="1048553" s="5" customFormat="1" spans="1:3">
      <c r="A1048553" s="13"/>
      <c r="B1048553" s="13"/>
      <c r="C1048553" s="13"/>
    </row>
    <row r="1048554" s="5" customFormat="1" spans="1:3">
      <c r="A1048554" s="13"/>
      <c r="B1048554" s="13"/>
      <c r="C1048554" s="13"/>
    </row>
    <row r="1048555" s="5" customFormat="1" spans="1:3">
      <c r="A1048555" s="13"/>
      <c r="B1048555" s="13"/>
      <c r="C1048555" s="13"/>
    </row>
    <row r="1048556" s="5" customFormat="1" spans="1:3">
      <c r="A1048556" s="13"/>
      <c r="B1048556" s="13"/>
      <c r="C1048556" s="13"/>
    </row>
    <row r="1048557" s="5" customFormat="1" spans="1:3">
      <c r="A1048557" s="13"/>
      <c r="B1048557" s="13"/>
      <c r="C1048557" s="13"/>
    </row>
    <row r="1048558" s="5" customFormat="1" spans="1:3">
      <c r="A1048558" s="13"/>
      <c r="B1048558" s="13"/>
      <c r="C1048558" s="13"/>
    </row>
    <row r="1048559" s="5" customFormat="1" spans="1:3">
      <c r="A1048559" s="13"/>
      <c r="B1048559" s="13"/>
      <c r="C1048559" s="13"/>
    </row>
    <row r="1048560" s="5" customFormat="1" spans="1:3">
      <c r="A1048560" s="13"/>
      <c r="B1048560" s="13"/>
      <c r="C1048560" s="13"/>
    </row>
    <row r="1048561" s="5" customFormat="1" spans="1:3">
      <c r="A1048561" s="13"/>
      <c r="B1048561" s="13"/>
      <c r="C1048561" s="13"/>
    </row>
    <row r="1048562" s="5" customFormat="1" spans="1:3">
      <c r="A1048562" s="13"/>
      <c r="B1048562" s="13"/>
      <c r="C1048562" s="13"/>
    </row>
    <row r="1048563" s="5" customFormat="1" spans="1:3">
      <c r="A1048563" s="13"/>
      <c r="B1048563" s="13"/>
      <c r="C1048563" s="13"/>
    </row>
    <row r="1048564" s="5" customFormat="1" spans="1:3">
      <c r="A1048564" s="13"/>
      <c r="B1048564" s="13"/>
      <c r="C1048564" s="13"/>
    </row>
    <row r="1048565" s="5" customFormat="1" spans="1:3">
      <c r="A1048565" s="13"/>
      <c r="B1048565" s="13"/>
      <c r="C1048565" s="13"/>
    </row>
    <row r="1048566" s="5" customFormat="1" spans="1:3">
      <c r="A1048566" s="13"/>
      <c r="B1048566" s="13"/>
      <c r="C1048566" s="13"/>
    </row>
    <row r="1048567" s="5" customFormat="1" spans="1:3">
      <c r="A1048567" s="13"/>
      <c r="B1048567" s="13"/>
      <c r="C1048567" s="13"/>
    </row>
    <row r="1048568" s="5" customFormat="1" spans="1:3">
      <c r="A1048568" s="13"/>
      <c r="B1048568" s="13"/>
      <c r="C1048568" s="13"/>
    </row>
    <row r="1048569" s="5" customFormat="1" spans="1:3">
      <c r="A1048569" s="13"/>
      <c r="B1048569" s="13"/>
      <c r="C1048569" s="13"/>
    </row>
    <row r="1048570" s="5" customFormat="1" spans="1:3">
      <c r="A1048570" s="13"/>
      <c r="B1048570" s="13"/>
      <c r="C1048570" s="13"/>
    </row>
    <row r="1048571" s="5" customFormat="1" spans="1:3">
      <c r="A1048571" s="13"/>
      <c r="B1048571" s="13"/>
      <c r="C1048571" s="13"/>
    </row>
    <row r="1048572" s="5" customFormat="1" spans="1:3">
      <c r="A1048572" s="13"/>
      <c r="B1048572" s="13"/>
      <c r="C1048572" s="13"/>
    </row>
    <row r="1048573" s="5" customFormat="1" spans="1:3">
      <c r="A1048573" s="13"/>
      <c r="B1048573" s="13"/>
      <c r="C1048573" s="13"/>
    </row>
    <row r="1048574" s="5" customFormat="1" spans="1:3">
      <c r="A1048574" s="13"/>
      <c r="B1048574" s="13"/>
      <c r="C1048574" s="13"/>
    </row>
    <row r="1048575" s="5" customFormat="1" spans="1:3">
      <c r="A1048575" s="13"/>
      <c r="B1048575" s="13"/>
      <c r="C1048575" s="13"/>
    </row>
    <row r="1048576" s="5" customFormat="1" spans="1:3">
      <c r="A1048576" s="13"/>
      <c r="B1048576" s="13"/>
      <c r="C1048576" s="13"/>
    </row>
  </sheetData>
  <mergeCells count="31">
    <mergeCell ref="A1:B1"/>
    <mergeCell ref="A2:AL2"/>
    <mergeCell ref="F3:G3"/>
    <mergeCell ref="L3:Z3"/>
    <mergeCell ref="AP3:AS3"/>
    <mergeCell ref="M4:Q4"/>
    <mergeCell ref="R4:Z4"/>
    <mergeCell ref="A6:B6"/>
    <mergeCell ref="A3:A5"/>
    <mergeCell ref="B3:B5"/>
    <mergeCell ref="C3:C5"/>
    <mergeCell ref="D3:D5"/>
    <mergeCell ref="E3:E5"/>
    <mergeCell ref="F4:F5"/>
    <mergeCell ref="G4:G5"/>
    <mergeCell ref="H3:H5"/>
    <mergeCell ref="I3:I5"/>
    <mergeCell ref="J3:J5"/>
    <mergeCell ref="K3:K5"/>
    <mergeCell ref="L4:L5"/>
    <mergeCell ref="AA3:AA5"/>
    <mergeCell ref="AB3:AB5"/>
    <mergeCell ref="AC3:AC5"/>
    <mergeCell ref="AD3:AD5"/>
    <mergeCell ref="AE3:AE5"/>
    <mergeCell ref="AF3:AF5"/>
    <mergeCell ref="AK3:AK5"/>
    <mergeCell ref="AL3:AL5"/>
    <mergeCell ref="AM3:AM5"/>
    <mergeCell ref="AG3:AH4"/>
    <mergeCell ref="AI3:AJ4"/>
  </mergeCells>
  <dataValidations count="24">
    <dataValidation type="list" allowBlank="1" showInputMessage="1" showErrorMessage="1" sqref="AB19:AF19 AB28:AF28 AB33:AF33 AB52:AF52">
      <formula1>$AQ$2:$AQ$3</formula1>
    </dataValidation>
    <dataValidation type="list" allowBlank="1" showInputMessage="1" showErrorMessage="1" sqref="H157 H170 H190 H191 H192 H246 H247 H248 H306 H379 H380 H381 H382 H13:H79 H80:H123 H124:H129 H130:H131 H136:H154 H155:H156 H158:H159 H162:H169 H171:H176 H177:H189 H193:H245 H249:H305 H307:H378 H383:H385">
      <formula1>$AQ$3:$AQ$5</formula1>
    </dataValidation>
    <dataValidation type="list" allowBlank="1" showInputMessage="1" showErrorMessage="1" sqref="AB130 AC130 AD130 AE130 AB131 AC131 AD131:AF131 AB155:AF155 AB164:AF164 AB165:AF165 AB166:AF166 AB167:AC167 AD167 AE167 AF167 AD168 AD169 AB170:AC170 AD170 AE170 AF170 AB182 AC182:AF182 AB183 AC183:AF183 AB184 AC184:AF184 AB185:AC185 AD185:AF185 AB186:AC186 AD186:AF186 AB187 AC187:AF187 AB188 AC188:AF188 AB189 AC189:AF189 AB190 AC190:AF190 AB191 AC191:AF191 AB192 AC192:AF192 AB193 AC193 AD193 AE193 AF193 AB194 AC194 AD194 AE194 AF194 AB195 AC195 AD195 AE195 AF195 AB196 AC196 AD196 AE196 AF196 AB197 AC197 AD197 AE197 AF197 AB198 AC198 AD198 AE198 AF198 AB224 AC224 AD224:AF224 AB225 AC225 AD225:AF225 AB228:AC228 AB229 AC229 AD229:AE229 AF229 AB235 AC235 AD235 AE235 AF235 AB236:AF236 AB237:AF237 AB238:AF238 AB239:AF239 AB240:AF240 AB241:AF241 AB242:AF242 AB243:AC243 AD243:AF243 AB244:AC244 AD244:AF244 AB245:AC245 AD245:AF245 AB247 AC247 AD247:AF247 AB248 AC248 AD248:AF248 AB249 AC249 AB250 AC250 AB266:AC266 AB267:AC267 AB268:AC268 AB269 AC269 AC270 AC271 AC272 AB281:AC281 AB282 AC282 AC283 AC284 AB285:AC285 AB286 AC286 AB292 AC292 AB293 AC293 AB294 AC294 AB295:AC295 AB296 AC296 AB305 AC305 AD305 AE305 AF305 AD307 AE307 AF307 AB308 AC308 AD308 AE308 AF308 AB309 AC309 AD309 AE309 AF309 AB310 AC310 AD310 AE310 AF310 AB378 AB379 AB385:AC385 AD385 AE385 AF385 AB389 AC389 AD389 AE389 AF389 AB199:AB200 AB251:AB257 AB258:AB259 AB270:AB272 AB273:AB274 AB275:AB278 AB279:AB280 AB283:AB284 AB386:AB388 AC199:AC200 AC251:AC257 AC258:AC259 AC273:AC274 AC275:AC278 AC279:AC280 AC386:AC388 AD199:AD200 AD386:AD388 AE168:AE169 AE199:AE200 AE386:AE388 AF168:AF169 AF199:AF200 AF386:AF388 AD249:AF250 AD258:AF259 AB168:AC169 AD226:AF228 AB201:AF223 AD251:AF257">
      <formula1>$AO$4:$AO$5</formula1>
    </dataValidation>
    <dataValidation type="list" allowBlank="1" showInputMessage="1" showErrorMessage="1" sqref="H2 H6 H390:H1048576">
      <formula1>$AQ$4:$AQ$6</formula1>
    </dataValidation>
    <dataValidation type="list" allowBlank="1" showInputMessage="1" showErrorMessage="1" sqref="AB2:AF2 AF6 AB171 AC171 AD171 AE171 AF171 AB232:AF232 AB233:AF233 AB234:AF234 AB246 AC246 AD246 AE246 AF246 AB317:AF317 AB320:AF320 AB333:AF333 AB334:AF334 AB335:AF335 AB341:AF341 AB351:AF351 AB366:AF366 AB380 AC380 AD380 AE380 AF380 AB381 AC381 AD381 AE381 AF381 AB315:AF316 AB230:AF231 AB318:AF319 AB336:AF337 AB338:AF339 AB390:AF1048576">
      <formula1>$AS$4:$AS$5</formula1>
    </dataValidation>
    <dataValidation type="list" allowBlank="1" showInputMessage="1" showErrorMessage="1" sqref="AB59:AF59 AB70:AF70 AB71:AF71 AB74:AF74 AB136 AC136:AF136 AB152:AF152 AB153:AF153 AB180 AB181 AB87:AB93 AC87:AC93 AD87:AD93 AE87:AE93 AF87:AF93 AB55:AF56 AB57:AF58 AB75:AF76 AB81:AF82 AB83:AF84 AB85:AF86 AB66:AF67 AB68:AF69 AB72:AF73 AB60:AF62 AB14:AF17 AB77:AF80 AB144:AF151">
      <formula1>$AQ$4:$AQ$5</formula1>
    </dataValidation>
    <dataValidation type="list" allowBlank="1" showInputMessage="1" showErrorMessage="1" sqref="AA2 AA130 AA232 AA233 AA234 AA246 AA380 AA381 AA230:AA231 AA390:AA1048576">
      <formula1>$AR$4:$AR$5</formula1>
    </dataValidation>
    <dataValidation type="list" allowBlank="1" showInputMessage="1" showErrorMessage="1" sqref="AB156:AF156 AB157:AF157 AB160:AF160 AB226:AC226 AB227:AC227 AB287:AC287 AB288:AC288 AB289:AC289 AB297:AF297 AB303:AF303 AB304 AC304 AD304 AE304 AF304 AB307 AC307 AB382 AC382 AD382 AE382 AF382 AB383 AC383 AD383 AE383 AF383 AB384:AF384 AB290:AC291 AB158:AF159 AB162:AF163 AB298:AF302">
      <formula1>$AO$3:$AO$4</formula1>
    </dataValidation>
    <dataValidation type="list" allowBlank="1" showInputMessage="1" showErrorMessage="1" sqref="AA52">
      <formula1>$AP$2:$AP$3</formula1>
    </dataValidation>
    <dataValidation type="list" allowBlank="1" showInputMessage="1" showErrorMessage="1" sqref="AA131 AA155 AA164 AA165 AA166 AA167 AA168 AA169 AA170 AA180 AA181 Z184 AA184 Z185 AA185 AA193 AA194 AA195 AA196 AA197 AA198 AA235 AA236 AA237 AA238 AA239 AA240 AA241 AA242 AA243 AA244 AA245 AA247 AA248 AA266 AA267 AA268 AA269 AA281 AA282 AA285 AA292 AA293 AA294 AA295 AA296 AA305 AA308 AA309 AA310 AA378 AA379 AA385 AA389 AA186:AA189 AA199:AA200 AA201:AA228 AA249:AA250 AA251:AA257 AA258:AA265 AA270:AA272 AA273:AA274 AA275:AA278 AA279:AA280 AA283:AA284 AA286:AA287 AA288:AA291 AA386:AA388">
      <formula1>$AN$4:$AN$5</formula1>
    </dataValidation>
    <dataValidation type="list" allowBlank="1" showInputMessage="1" showErrorMessage="1" sqref="M7:P7 Q7 AB13 AC13 AD13 AE13 AF13 AB18:AF18 AB34:AF34 AB35:AF35 AB36:AF36 N132:O132 Q132 AB306 AC306 AD306 AE306 AF306 AB324:AF324 AB325:AF325 AB326:AF326 AB327:AF327 Q8:Q12 Q133:Q135 S14:S18 S20:S23 S24:S25 AB7:AB12 AB31:AB32 AB37:AB49 AB132:AB135 AC7:AC12 AC31:AC32 AC37:AC49 AC132:AC135 AD7:AD12 AD31:AD32 AD37:AD49 AD132:AD135 AE7:AE12 AE31:AE32 AE37:AE49 AE132:AE135 AF7:AF12 AF31:AF32 AF37:AF49 AF132:AF135 O24:Q25 AB29:AF30 AB53:AF54 AB50:AF51 AB63:AF65 AB20:AF23 AB24:AF27 O20:Q23 O14:Q18 N133:O135 M8:P12 AB137:AF143">
      <formula1>$AQ$3:$AQ$4</formula1>
    </dataValidation>
    <dataValidation type="list" allowBlank="1" showInputMessage="1" showErrorMessage="1" sqref="B13 B14 B15 B16 B17 B18 B19 B26 B29 B30 B33 B34 B35 B38 B39 B40 B41 B42 B43 B44 B45 B46 B47 B48 B49 B50 B51 B52 B55 B61 B64 B65 B66 B67 B78 B82 B83 B86 B87 B88 B89 B90 B91 B92 B93 B94 B95 B96 B97 B98 B99 B100 B101 B105 B106 B107 B108 B109 B110 B111 B114 B115 B116 B117 B118 B119 B120 B121 B122 B123 B130 B131 B151 B154 B160 B161 B168 B171 B179 B180 B181 B182 B183 B184 B185 B190 B191 B192 B193 B194 B195 D195 B196 D196 B197 D197 B198 B199 B200 B201 B229 B234 B235 B252 B253 B254 B255 B259 B266 B267 B268 B269 B270 B271 B284 B299 B300 B310 B311 B312 B322 B323 B326 B327 B328 B329 B343 B344 B345 B358 B366 B381 B382 B383 B20:B22 B23:B25 B27:B28 B31:B32 B36:B37 B53:B54 B56:B60 B62:B63 B68:B69 B70:B73 B74:B75 B76:B77 B79:B81 B84:B85 B102:B104 B112:B113 B124:B129 B132:B135 B136:B150 B152:B153 B155:B159 B162:B163 B164:B167 B169:B170 B172:B174 B175:B176 B177:B178 B186:B187 B188:B189 B202:B207 B208:B214 B215:B218 B219:B220 B221:B222 B223:B228 B230:B231 B232:B233 B236:B244 B245:B246 B247:B248 B249:B251 B256:B258 B260:B265 B272:B273 B274:B279 B280:B281 B282:B283 B285:B295 B296:B298 B301:B302 B303:B304 B305:B306 B307:B309 B313:B321 B324:B325 B330:B338 B339:B341 B346:B351 B352:B354 B355:B357 B359:B365 B367:B376 B377:B378 B379:B380 B384:B389">
      <formula1>INDIRECT($A13)</formula1>
    </dataValidation>
    <dataValidation type="list" allowBlank="1" showInputMessage="1" showErrorMessage="1" sqref="AA171 AA190 AA191 AA192 AA229 AA311 AA312 AA313 AA314 AA317 AA320 AA321 AA322 AA323 AA328 AA329 AA330 AA331 AA332 AA333 AA334 AA335 AA340 AA341 AA342 AA347 AA348 AA349 AA350 AA351 AA357 AA366 AA94:AA123 AA124:AA129 AA315:AA316 AA318:AA319 AA336:AA337 AA338:AA339 AA344:AA346 AA352:AA356 AA358:AA363 AA364:AA365 AA367:AA377">
      <formula1>$AR$3:$AR$4</formula1>
    </dataValidation>
    <dataValidation type="list" allowBlank="1" showInputMessage="1" showErrorMessage="1" sqref="AA13 AA19 AA28 AA33 AA34 AA63 AA69 AA70 AA71 AA72 AA82 AA152 AA153 AA154 AA176 AA306 AA324 AA325 AA326 AA327 AA7:AA12 AA14:AA18 AA20:AA23 AA24:AA27 AA29:AA30 AA31:AA32 AA35:AA36 AA37:AA49 AA50:AA51 AA53:AA58 AA60:AA62 AA64:AA65 AA66:AA68 AA73:AA74 AA75:AA81 AA83:AA84 AA85:AA86 AA87:AA93 AA132:AA135 AA136:AA151">
      <formula1>$AP$3:$AP$4</formula1>
    </dataValidation>
    <dataValidation type="list" allowBlank="1" showInputMessage="1" showErrorMessage="1" sqref="A52 A154 A168 A171 A181 A182 A185 A190 A193 A194 A234 A235 A236 A13:A34 A35:A51 A53:A93 A94:A123 A124:A129 A130:A131 A136:A150 A151:A153 A155:A159 A160:A161 A162:A163 A164:A167 A169:A170 A172:A174 A175:A176 A177:A178 A179:A180 A183:A184 A186:A189 A191:A192 A195:A229 A230:A231 A232:A233 A237:A246 A247:A248 A249:A389">
      <formula1>[2]数据源!#REF!</formula1>
    </dataValidation>
    <dataValidation type="list" allowBlank="1" showInputMessage="1" showErrorMessage="1" sqref="AA59 AA177 AA178 AA179 AA182 AA183">
      <formula1>$AP$4:$AP$5</formula1>
    </dataValidation>
    <dataValidation type="list" allowBlank="1" showInputMessage="1" showErrorMessage="1" sqref="AB154:AF154 AA161:AF161 AB176:AF176 AB179:AF179 AC180:AF180 AC181:AF181 AA162:AA163 AB177:AF178 AA172:AF175">
      <formula1>#REF!</formula1>
    </dataValidation>
    <dataValidation type="list" allowBlank="1" showInputMessage="1" showErrorMessage="1" sqref="AA343">
      <formula1>$AR$2:$AR$3</formula1>
    </dataValidation>
    <dataValidation type="list" allowBlank="1" showInputMessage="1" showErrorMessage="1" sqref="AA156 AA157 AA160 AA297 AA303 AA304 AA307 AA382 AA383 AA384 AA158:AA159 AA298:AA302">
      <formula1>$AN$3:$AN$4</formula1>
    </dataValidation>
    <dataValidation type="list" allowBlank="1" showInputMessage="1" showErrorMessage="1" sqref="AB260:AF260 AB261:AF261 AB262:AF262 AB263:AF263 AB264:AF264 AB265:AF265 AD266:AF266 AD267:AF267 AD268:AF268 AD269:AF269 AD270:AF272 AD273:AF280 AD281:AF296">
      <formula1>$AB$4:$AB$5</formula1>
    </dataValidation>
    <dataValidation type="list" allowBlank="1" showInputMessage="1" showErrorMessage="1" sqref="AB311:AF311 AB312:AF312 AB313:AF313 AB314:AF314 AB321:AF321 AB322:AF322 AB323:AF323 N328 P328:R328 S328 AB328:AF328 N329 P329:R329 S329 AB329:AF329 N330 P330:R330 S330 AB330:AF330 N331 P331:R331 S331 AB331:AF331 N332 P332:R332 S332 AB332:AF332 AB340:AF340 N342 P342:R342 S342 AB342:AF342 N347:O347 Q347:R347 S347 AB347:AF347 N348:O348 Q348:R348 S348 AB348:AF348 AB357:AF357 N358:O358 Q358:R358 S358 N365:O365 Q365:R365 S365 N366:O366 Q366:R366 S366 AC378 AD378 AE378 AF378 AC379 AD379 AE379 AF379 N136:N140 N325:N326 S136:S140 S325:S326 S344:S346 S349:S350 AB349:AF350 AB364:AF365 N349:O350 AB94:AF123 P136:R140 AB124:AF129 AB358:AF363 Q349:R350 P325:R326 AB344:AF346 N344:O346 Q344:R346 AB352:AF356 AB367:AF377">
      <formula1>$AS$3:$AS$4</formula1>
    </dataValidation>
    <dataValidation type="list" allowBlank="1" showInputMessage="1" showErrorMessage="1" sqref="AB343:AF343">
      <formula1>$AS$2:$AS$3</formula1>
    </dataValidation>
    <dataValidation type="list" allowBlank="1" showInputMessage="1" showErrorMessage="1" sqref="H389 H386:H388">
      <formula1>$AM$4:$AM$6</formula1>
    </dataValidation>
    <dataValidation type="list" allowBlank="1" showInputMessage="1" showErrorMessage="1" sqref="H7:H12 H132:H135">
      <formula1>$AO$3:$AO$5</formula1>
    </dataValidation>
  </dataValidations>
  <printOptions horizontalCentered="1"/>
  <pageMargins left="0.354166666666667" right="0.196527777777778" top="0.786805555555556" bottom="0.786805555555556" header="0.511805555555556" footer="0.511805555555556"/>
  <pageSetup paperSize="8" scale="66" firstPageNumber="82" fitToHeight="0" orientation="landscape" useFirstPageNumber="1" horizontalDpi="600"/>
  <headerFooter>
    <oddFooter>&amp;C第 &amp;P 页</oddFooter>
  </headerFooter>
  <ignoredErrors>
    <ignoredError sqref="AA306:AM306" listDataValidation="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1" sqref="D1:D2 G1:G2 M1:M2 C1:C3 I1:I4 B1:B5 E1:E5 L1:L5 H1:H6 J1:J6 F1:F7 K1:K8 A1:A9"/>
    </sheetView>
  </sheetViews>
  <sheetFormatPr defaultColWidth="13.125" defaultRowHeight="38" customHeight="1"/>
  <cols>
    <col min="1" max="16384" width="13.125" style="1" customWidth="1"/>
  </cols>
  <sheetData>
    <row r="1" customHeight="1" spans="1:13">
      <c r="A1" s="2" t="s">
        <v>139</v>
      </c>
      <c r="B1" s="2" t="s">
        <v>692</v>
      </c>
      <c r="C1" s="2" t="s">
        <v>1680</v>
      </c>
      <c r="D1" s="2" t="s">
        <v>42</v>
      </c>
      <c r="E1" s="2" t="s">
        <v>754</v>
      </c>
      <c r="F1" s="2" t="s">
        <v>783</v>
      </c>
      <c r="G1" s="2" t="s">
        <v>1681</v>
      </c>
      <c r="H1" s="2" t="s">
        <v>794</v>
      </c>
      <c r="I1" s="2" t="s">
        <v>800</v>
      </c>
      <c r="J1" s="2" t="s">
        <v>908</v>
      </c>
      <c r="K1" s="2" t="s">
        <v>933</v>
      </c>
      <c r="L1" s="2" t="s">
        <v>1194</v>
      </c>
      <c r="M1" s="2" t="s">
        <v>1197</v>
      </c>
    </row>
    <row r="2" customHeight="1" spans="1:13">
      <c r="A2" s="3" t="s">
        <v>140</v>
      </c>
      <c r="B2" s="3" t="s">
        <v>693</v>
      </c>
      <c r="C2" s="3" t="s">
        <v>1682</v>
      </c>
      <c r="D2" s="3" t="s">
        <v>42</v>
      </c>
      <c r="E2" s="3" t="s">
        <v>755</v>
      </c>
      <c r="F2" s="3" t="s">
        <v>784</v>
      </c>
      <c r="G2" s="3" t="s">
        <v>55</v>
      </c>
      <c r="H2" s="3" t="s">
        <v>795</v>
      </c>
      <c r="I2" s="3" t="s">
        <v>1444</v>
      </c>
      <c r="J2" s="3" t="s">
        <v>909</v>
      </c>
      <c r="K2" s="3" t="s">
        <v>934</v>
      </c>
      <c r="L2" s="3" t="s">
        <v>1683</v>
      </c>
      <c r="M2" s="2" t="s">
        <v>1197</v>
      </c>
    </row>
    <row r="3" customHeight="1" spans="1:13">
      <c r="A3" s="4" t="s">
        <v>381</v>
      </c>
      <c r="B3" s="3" t="s">
        <v>700</v>
      </c>
      <c r="C3" s="3" t="s">
        <v>1684</v>
      </c>
      <c r="D3" s="2"/>
      <c r="E3" s="3" t="s">
        <v>1685</v>
      </c>
      <c r="F3" s="3" t="s">
        <v>1686</v>
      </c>
      <c r="G3" s="2"/>
      <c r="H3" s="3" t="s">
        <v>1687</v>
      </c>
      <c r="I3" s="3" t="s">
        <v>801</v>
      </c>
      <c r="J3" s="3" t="s">
        <v>916</v>
      </c>
      <c r="K3" s="3" t="s">
        <v>1143</v>
      </c>
      <c r="L3" s="3" t="s">
        <v>1688</v>
      </c>
      <c r="M3" s="2"/>
    </row>
    <row r="4" customHeight="1" spans="1:13">
      <c r="A4" s="4" t="s">
        <v>460</v>
      </c>
      <c r="B4" s="3" t="s">
        <v>1689</v>
      </c>
      <c r="C4" s="2"/>
      <c r="D4" s="2"/>
      <c r="E4" s="3" t="s">
        <v>1690</v>
      </c>
      <c r="F4" s="3" t="s">
        <v>790</v>
      </c>
      <c r="G4" s="2"/>
      <c r="H4" s="3" t="s">
        <v>1691</v>
      </c>
      <c r="I4" s="3" t="s">
        <v>905</v>
      </c>
      <c r="J4" s="3" t="s">
        <v>921</v>
      </c>
      <c r="K4" s="3" t="s">
        <v>1151</v>
      </c>
      <c r="L4" s="3" t="s">
        <v>1692</v>
      </c>
      <c r="M4" s="2"/>
    </row>
    <row r="5" customHeight="1" spans="1:13">
      <c r="A5" s="4" t="s">
        <v>1693</v>
      </c>
      <c r="B5" s="3" t="s">
        <v>706</v>
      </c>
      <c r="C5" s="2"/>
      <c r="D5" s="2"/>
      <c r="E5" s="3" t="s">
        <v>761</v>
      </c>
      <c r="F5" s="3" t="s">
        <v>792</v>
      </c>
      <c r="G5" s="2"/>
      <c r="H5" s="3" t="s">
        <v>1694</v>
      </c>
      <c r="I5" s="2"/>
      <c r="J5" s="3" t="s">
        <v>1695</v>
      </c>
      <c r="K5" s="3" t="s">
        <v>1696</v>
      </c>
      <c r="L5" s="3" t="s">
        <v>1195</v>
      </c>
      <c r="M5" s="2"/>
    </row>
    <row r="6" customHeight="1" spans="1:13">
      <c r="A6" s="3" t="s">
        <v>523</v>
      </c>
      <c r="B6" s="2"/>
      <c r="C6" s="2"/>
      <c r="D6" s="2"/>
      <c r="E6" s="2"/>
      <c r="F6" s="3" t="s">
        <v>1697</v>
      </c>
      <c r="G6" s="2"/>
      <c r="H6" s="3" t="s">
        <v>541</v>
      </c>
      <c r="I6" s="2"/>
      <c r="J6" s="3" t="s">
        <v>928</v>
      </c>
      <c r="K6" s="3" t="s">
        <v>1160</v>
      </c>
      <c r="L6" s="2"/>
      <c r="M6" s="2"/>
    </row>
    <row r="7" customHeight="1" spans="1:13">
      <c r="A7" s="3" t="s">
        <v>530</v>
      </c>
      <c r="B7" s="2"/>
      <c r="C7" s="2"/>
      <c r="D7" s="2"/>
      <c r="E7" s="2"/>
      <c r="F7" s="3" t="s">
        <v>1698</v>
      </c>
      <c r="G7" s="2"/>
      <c r="H7" s="2"/>
      <c r="I7" s="2"/>
      <c r="J7" s="2"/>
      <c r="K7" s="3" t="s">
        <v>1607</v>
      </c>
      <c r="L7" s="2"/>
      <c r="M7" s="2"/>
    </row>
    <row r="8" customHeight="1" spans="1:13">
      <c r="A8" s="3" t="s">
        <v>533</v>
      </c>
      <c r="B8" s="2"/>
      <c r="C8" s="2"/>
      <c r="D8" s="2"/>
      <c r="E8" s="2"/>
      <c r="F8" s="2"/>
      <c r="G8" s="2"/>
      <c r="H8" s="2"/>
      <c r="I8" s="2"/>
      <c r="J8" s="2"/>
      <c r="K8" s="3" t="s">
        <v>541</v>
      </c>
      <c r="L8" s="2"/>
      <c r="M8" s="2"/>
    </row>
    <row r="9" customHeight="1" spans="1:13">
      <c r="A9" s="3" t="s">
        <v>541</v>
      </c>
      <c r="B9" s="4"/>
      <c r="C9" s="4"/>
      <c r="D9" s="4"/>
      <c r="E9" s="4"/>
      <c r="F9" s="4"/>
      <c r="G9" s="4"/>
      <c r="H9" s="4"/>
      <c r="I9" s="4"/>
      <c r="J9" s="4"/>
      <c r="K9" s="4"/>
      <c r="L9" s="4"/>
      <c r="M9"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吴堡县2019年项目库汇总表</vt:lpstr>
      <vt:lpstr> 吴堡县2019年项目库明细表 </vt:lpstr>
      <vt:lpstr>吴堡县2020年项目库汇总表</vt:lpstr>
      <vt:lpstr>吴堡县2020年项目库明细表</vt:lpstr>
      <vt:lpstr>数据源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现在进行时</cp:lastModifiedBy>
  <dcterms:created xsi:type="dcterms:W3CDTF">2019-07-20T09:28:00Z</dcterms:created>
  <cp:lastPrinted>2019-07-26T07:41:00Z</cp:lastPrinted>
  <dcterms:modified xsi:type="dcterms:W3CDTF">2019-09-16T06:57:47Z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true</vt:bool>
  </property>
</Properties>
</file>