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80" activeTab="1"/>
  </bookViews>
  <sheets>
    <sheet name="1" sheetId="1" r:id="rId1"/>
    <sheet name="2" sheetId="5" r:id="rId2"/>
    <sheet name="未下达" sheetId="6" r:id="rId3"/>
    <sheet name="辅助表" sheetId="7" r:id="rId4"/>
    <sheet name="Sheet1" sheetId="3" state="hidden" r:id="rId5"/>
  </sheets>
  <definedNames>
    <definedName name="_xlnm.Print_Titles" localSheetId="0">'1'!$2:$8</definedName>
  </definedNames>
  <calcPr calcId="144525"/>
</workbook>
</file>

<file path=xl/sharedStrings.xml><?xml version="1.0" encoding="utf-8"?>
<sst xmlns="http://schemas.openxmlformats.org/spreadsheetml/2006/main" count="51">
  <si>
    <t>附件1</t>
  </si>
  <si>
    <t>吴堡县2019年基础设施项目财政涉农整合资金分配明细表</t>
  </si>
  <si>
    <t>单位：万元</t>
  </si>
  <si>
    <t>资金拨付部门</t>
  </si>
  <si>
    <t>项目实施单位</t>
  </si>
  <si>
    <t>2018年度盘活资金中使用</t>
  </si>
  <si>
    <t>本次下达</t>
  </si>
  <si>
    <t>合 计</t>
  </si>
  <si>
    <t>项目内容</t>
  </si>
  <si>
    <t>备注</t>
  </si>
  <si>
    <t>合计</t>
  </si>
  <si>
    <t>列“2130504 农村基础设施建设”科目</t>
  </si>
  <si>
    <t>扶贫办</t>
  </si>
  <si>
    <t>基础设施</t>
  </si>
  <si>
    <t>附件2</t>
  </si>
  <si>
    <t>吴堡县2019年产业项目财政涉农整合资金分配明细表</t>
  </si>
  <si>
    <t>列“2130505 生产发展”科目</t>
  </si>
  <si>
    <t>农业局</t>
  </si>
  <si>
    <t>小计</t>
  </si>
  <si>
    <t>农机具补贴150.50万元
职业农民培育26万元</t>
  </si>
  <si>
    <t>产业配套设施</t>
  </si>
  <si>
    <t>请在原结余资金中使用，本次不予下达</t>
  </si>
  <si>
    <t>宋家川街道办</t>
  </si>
  <si>
    <t>寇家塬镇</t>
  </si>
  <si>
    <t>2018年产业项目财政涉农整合资金分配明细表</t>
  </si>
  <si>
    <t>项目单位</t>
  </si>
  <si>
    <t>金额</t>
  </si>
  <si>
    <t>项目名称</t>
  </si>
  <si>
    <t>列“2130505生产发展”科目</t>
  </si>
  <si>
    <t>合作社贴息13.5万元</t>
  </si>
  <si>
    <t>2018年基础设施项目财政涉农整合资金分配明细表</t>
  </si>
  <si>
    <t>列“2130504农村基础设施建设”科目</t>
  </si>
  <si>
    <t>郭家沟镇</t>
  </si>
  <si>
    <t>未下达</t>
  </si>
  <si>
    <t>产业</t>
  </si>
  <si>
    <t>计划下达金额</t>
  </si>
  <si>
    <t>实际下达金额</t>
  </si>
  <si>
    <t>差额</t>
  </si>
  <si>
    <t>宋家川镇</t>
  </si>
  <si>
    <t>岔上镇</t>
  </si>
  <si>
    <t>张家山镇</t>
  </si>
  <si>
    <t>辛家沟镇</t>
  </si>
  <si>
    <t>榆政财农综发（2018）30号</t>
  </si>
  <si>
    <t>榆政财农发（2018）70号</t>
  </si>
  <si>
    <t>榆政财农发（2018）24号</t>
  </si>
  <si>
    <t>榆政财农发（2018）81号</t>
  </si>
  <si>
    <t>榆政财综发（2017）41号</t>
  </si>
  <si>
    <t>榆政财农发（2018）78号</t>
  </si>
  <si>
    <t>榆政财农发（2018）84号</t>
  </si>
  <si>
    <t>榆政财社发（2018）121号</t>
  </si>
  <si>
    <t>榆政财农发（2018）108号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</si>
</sst>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1" xfId="0" applyBorder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9"/>
  <sheetViews>
    <sheetView workbookViewId="0">
      <selection activeCell="B9" sqref="B9"/>
    </sheetView>
  </sheetViews>
  <sheetFormatPr defaultColWidth="9" defaultRowHeight="13.5" outlineLevelCol="6"/>
  <cols>
    <col min="1" max="1" width="13.5" style="1" customWidth="1"/>
    <col min="2" max="2" width="14.425" style="1" customWidth="1"/>
    <col min="3" max="4" width="19.5" style="1" customWidth="1"/>
    <col min="5" max="5" width="15.375" style="1" customWidth="1"/>
    <col min="6" max="6" width="14.5166666666667" style="1" customWidth="1"/>
    <col min="7" max="7" width="33.0083333333333" style="1" customWidth="1"/>
    <col min="8" max="16384" width="9" style="1"/>
  </cols>
  <sheetData>
    <row r="2" ht="19" customHeight="1" spans="1:5">
      <c r="A2" s="15" t="s">
        <v>0</v>
      </c>
      <c r="B2" s="16"/>
      <c r="C2" s="16"/>
      <c r="D2" s="16"/>
      <c r="E2" s="17"/>
    </row>
    <row r="3" spans="1:7">
      <c r="A3" s="26" t="s">
        <v>1</v>
      </c>
      <c r="B3" s="26"/>
      <c r="C3" s="26"/>
      <c r="D3" s="26"/>
      <c r="E3" s="26"/>
      <c r="F3" s="26"/>
      <c r="G3" s="26"/>
    </row>
    <row r="4" spans="1:7">
      <c r="A4" s="26"/>
      <c r="B4" s="26"/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ht="20.25" spans="1:7">
      <c r="A6" s="20"/>
      <c r="B6" s="19"/>
      <c r="C6" s="19"/>
      <c r="D6" s="19"/>
      <c r="G6" s="27" t="s">
        <v>2</v>
      </c>
    </row>
    <row r="7" s="25" customFormat="1" ht="34" customHeight="1" spans="1:7">
      <c r="A7" s="12" t="s">
        <v>3</v>
      </c>
      <c r="B7" s="12" t="s">
        <v>4</v>
      </c>
      <c r="C7" s="28" t="s">
        <v>5</v>
      </c>
      <c r="D7" s="28" t="s">
        <v>6</v>
      </c>
      <c r="E7" s="28" t="s">
        <v>7</v>
      </c>
      <c r="F7" s="12" t="s">
        <v>8</v>
      </c>
      <c r="G7" s="12" t="s">
        <v>9</v>
      </c>
    </row>
    <row r="8" s="25" customFormat="1" ht="27" customHeight="1" spans="1:7">
      <c r="A8" s="29"/>
      <c r="B8" s="29" t="s">
        <v>10</v>
      </c>
      <c r="C8" s="29">
        <f>SUM(C9)</f>
        <v>23.53</v>
      </c>
      <c r="D8" s="29">
        <f>SUM(D9)</f>
        <v>27.32</v>
      </c>
      <c r="E8" s="29">
        <f>SUM(E9)</f>
        <v>50.85</v>
      </c>
      <c r="F8" s="29"/>
      <c r="G8" s="29" t="s">
        <v>11</v>
      </c>
    </row>
    <row r="9" s="25" customFormat="1" ht="27" customHeight="1" spans="1:7">
      <c r="A9" s="30" t="s">
        <v>12</v>
      </c>
      <c r="B9" s="30" t="s">
        <v>12</v>
      </c>
      <c r="C9" s="30">
        <v>23.53</v>
      </c>
      <c r="D9" s="30">
        <v>27.32</v>
      </c>
      <c r="E9" s="30">
        <f>SUM(C9:D9)</f>
        <v>50.85</v>
      </c>
      <c r="F9" s="30" t="s">
        <v>13</v>
      </c>
      <c r="G9" s="30"/>
    </row>
  </sheetData>
  <mergeCells count="1">
    <mergeCell ref="A3:G5"/>
  </mergeCells>
  <pageMargins left="0.94375" right="0.393055555555556" top="0.471527777777778" bottom="0.354166666666667" header="0.511805555555556" footer="0.51180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5" sqref="E15"/>
    </sheetView>
  </sheetViews>
  <sheetFormatPr defaultColWidth="10.25" defaultRowHeight="36" customHeight="1" outlineLevelCol="6"/>
  <cols>
    <col min="1" max="1" width="10.25" style="1" customWidth="1"/>
    <col min="2" max="2" width="22" style="1" customWidth="1"/>
    <col min="3" max="5" width="15.5" style="1" customWidth="1"/>
    <col min="6" max="6" width="21.525" style="1" customWidth="1"/>
    <col min="7" max="7" width="33.4333333333333" style="1" customWidth="1"/>
    <col min="8" max="16384" width="10.25" style="1" customWidth="1"/>
  </cols>
  <sheetData>
    <row r="1" ht="15" customHeight="1"/>
    <row r="2" ht="15" customHeight="1" spans="1:5">
      <c r="A2" s="15" t="s">
        <v>14</v>
      </c>
      <c r="B2" s="16"/>
      <c r="C2" s="16"/>
      <c r="D2" s="16"/>
      <c r="E2" s="17"/>
    </row>
    <row r="3" ht="15" customHeight="1" spans="1:7">
      <c r="A3" s="26" t="s">
        <v>15</v>
      </c>
      <c r="B3" s="26"/>
      <c r="C3" s="26"/>
      <c r="D3" s="26"/>
      <c r="E3" s="26"/>
      <c r="F3" s="26"/>
      <c r="G3" s="26"/>
    </row>
    <row r="4" ht="15" customHeight="1" spans="1:7">
      <c r="A4" s="26"/>
      <c r="B4" s="26"/>
      <c r="C4" s="26"/>
      <c r="D4" s="26"/>
      <c r="E4" s="26"/>
      <c r="F4" s="26"/>
      <c r="G4" s="26"/>
    </row>
    <row r="5" ht="15" customHeight="1" spans="1:7">
      <c r="A5" s="26"/>
      <c r="B5" s="26"/>
      <c r="C5" s="26"/>
      <c r="D5" s="26"/>
      <c r="E5" s="26"/>
      <c r="F5" s="26"/>
      <c r="G5" s="26"/>
    </row>
    <row r="6" ht="15" customHeight="1" spans="1:7">
      <c r="A6" s="20"/>
      <c r="B6" s="19"/>
      <c r="C6" s="19"/>
      <c r="D6" s="19"/>
      <c r="G6" s="27" t="s">
        <v>2</v>
      </c>
    </row>
    <row r="7" s="25" customFormat="1" ht="34" customHeight="1" spans="1:7">
      <c r="A7" s="12" t="s">
        <v>3</v>
      </c>
      <c r="B7" s="12" t="s">
        <v>4</v>
      </c>
      <c r="C7" s="28" t="s">
        <v>5</v>
      </c>
      <c r="D7" s="28" t="s">
        <v>6</v>
      </c>
      <c r="E7" s="28" t="s">
        <v>7</v>
      </c>
      <c r="F7" s="12" t="s">
        <v>8</v>
      </c>
      <c r="G7" s="12" t="s">
        <v>9</v>
      </c>
    </row>
    <row r="8" s="25" customFormat="1" ht="27" customHeight="1" spans="1:7">
      <c r="A8" s="29"/>
      <c r="B8" s="29" t="s">
        <v>10</v>
      </c>
      <c r="C8" s="29">
        <f>C9+C11</f>
        <v>100.91</v>
      </c>
      <c r="D8" s="29">
        <f>D9+D11</f>
        <v>178.85</v>
      </c>
      <c r="E8" s="29">
        <f>E9+E11</f>
        <v>279.76</v>
      </c>
      <c r="F8" s="29"/>
      <c r="G8" s="29" t="s">
        <v>16</v>
      </c>
    </row>
    <row r="9" s="25" customFormat="1" ht="27" customHeight="1" spans="1:7">
      <c r="A9" s="30" t="s">
        <v>17</v>
      </c>
      <c r="B9" s="29" t="s">
        <v>18</v>
      </c>
      <c r="C9" s="29">
        <f>SUM(C10:C10)</f>
        <v>0</v>
      </c>
      <c r="D9" s="29">
        <f>SUM(D10:D10)</f>
        <v>176.5</v>
      </c>
      <c r="E9" s="29">
        <f>SUM(E10:E10)</f>
        <v>176.5</v>
      </c>
      <c r="F9" s="29"/>
      <c r="G9" s="29"/>
    </row>
    <row r="10" s="25" customFormat="1" ht="27" customHeight="1" spans="1:7">
      <c r="A10" s="30"/>
      <c r="B10" s="30" t="s">
        <v>17</v>
      </c>
      <c r="C10" s="30"/>
      <c r="D10" s="30">
        <f>150.5+26</f>
        <v>176.5</v>
      </c>
      <c r="E10" s="30">
        <f>SUM(C10:D10)</f>
        <v>176.5</v>
      </c>
      <c r="F10" s="30" t="s">
        <v>19</v>
      </c>
      <c r="G10" s="30"/>
    </row>
    <row r="11" s="25" customFormat="1" ht="27" customHeight="1" spans="1:7">
      <c r="A11" s="31" t="s">
        <v>12</v>
      </c>
      <c r="B11" s="32" t="s">
        <v>18</v>
      </c>
      <c r="C11" s="32">
        <f>SUM(C12:C14)</f>
        <v>100.91</v>
      </c>
      <c r="D11" s="32">
        <f>SUM(D12:D14)</f>
        <v>2.35</v>
      </c>
      <c r="E11" s="32">
        <f>SUM(E12:E14)</f>
        <v>103.26</v>
      </c>
      <c r="F11" s="32"/>
      <c r="G11" s="32"/>
    </row>
    <row r="12" s="25" customFormat="1" ht="27" customHeight="1" spans="1:7">
      <c r="A12" s="33"/>
      <c r="B12" s="30" t="s">
        <v>12</v>
      </c>
      <c r="C12" s="30">
        <f>9.39+7.73+16+10+16+25+3.9+3.44</f>
        <v>91.46</v>
      </c>
      <c r="D12" s="30"/>
      <c r="E12" s="30">
        <f>SUM(C12:D12)</f>
        <v>91.46</v>
      </c>
      <c r="F12" s="30" t="s">
        <v>20</v>
      </c>
      <c r="G12" s="30" t="s">
        <v>21</v>
      </c>
    </row>
    <row r="13" s="25" customFormat="1" ht="27" customHeight="1" spans="1:7">
      <c r="A13" s="33"/>
      <c r="B13" s="30" t="s">
        <v>22</v>
      </c>
      <c r="C13" s="30">
        <v>4.6</v>
      </c>
      <c r="D13" s="30"/>
      <c r="E13" s="30">
        <f>SUM(C13:D13)</f>
        <v>4.6</v>
      </c>
      <c r="F13" s="30" t="s">
        <v>20</v>
      </c>
      <c r="G13" s="30" t="s">
        <v>21</v>
      </c>
    </row>
    <row r="14" s="25" customFormat="1" ht="27" customHeight="1" spans="1:7">
      <c r="A14" s="34"/>
      <c r="B14" s="30" t="s">
        <v>23</v>
      </c>
      <c r="C14" s="30">
        <v>4.85</v>
      </c>
      <c r="D14" s="30">
        <v>2.35</v>
      </c>
      <c r="E14" s="30">
        <f>SUM(C14:D14)</f>
        <v>7.2</v>
      </c>
      <c r="F14" s="30" t="s">
        <v>20</v>
      </c>
      <c r="G14" s="30"/>
    </row>
  </sheetData>
  <mergeCells count="3">
    <mergeCell ref="A9:A10"/>
    <mergeCell ref="A11:A14"/>
    <mergeCell ref="A3:G5"/>
  </mergeCells>
  <pageMargins left="0.747916666666667" right="0.313888888888889" top="1" bottom="0.432638888888889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workbookViewId="0">
      <selection activeCell="A11" sqref="$A11:$XFD11"/>
    </sheetView>
  </sheetViews>
  <sheetFormatPr defaultColWidth="9" defaultRowHeight="36" customHeight="1"/>
  <cols>
    <col min="1" max="1" width="20.9666666666667" style="1" customWidth="1"/>
    <col min="2" max="2" width="13.0166666666667" style="1" customWidth="1"/>
    <col min="3" max="3" width="26.25" style="1" customWidth="1"/>
    <col min="4" max="4" width="26.625" style="1" customWidth="1"/>
    <col min="5" max="16383" width="9" style="1"/>
  </cols>
  <sheetData>
    <row r="1" s="1" customFormat="1" ht="15" customHeight="1"/>
    <row r="2" s="1" customFormat="1" ht="15" customHeight="1" spans="1:4">
      <c r="A2" s="15" t="s">
        <v>14</v>
      </c>
      <c r="B2" s="16"/>
      <c r="C2" s="16"/>
      <c r="D2" s="17"/>
    </row>
    <row r="3" s="1" customFormat="1" ht="15" customHeight="1" spans="1:4">
      <c r="A3" s="18" t="s">
        <v>24</v>
      </c>
      <c r="B3" s="18"/>
      <c r="C3" s="18"/>
      <c r="D3" s="18"/>
    </row>
    <row r="4" s="1" customFormat="1" ht="15" customHeight="1" spans="1:4">
      <c r="A4" s="19"/>
      <c r="B4" s="19"/>
      <c r="C4" s="19"/>
      <c r="D4" s="19"/>
    </row>
    <row r="5" s="1" customFormat="1" ht="15" customHeight="1" spans="1:4">
      <c r="A5" s="19"/>
      <c r="B5" s="19"/>
      <c r="C5" s="19"/>
      <c r="D5" s="19"/>
    </row>
    <row r="6" s="1" customFormat="1" ht="15" customHeight="1" spans="1:4">
      <c r="A6" s="20"/>
      <c r="B6" s="19"/>
      <c r="C6" s="19"/>
      <c r="D6" s="21" t="s">
        <v>2</v>
      </c>
    </row>
    <row r="7" s="1" customFormat="1" customHeight="1" spans="1:4">
      <c r="A7" s="22" t="s">
        <v>25</v>
      </c>
      <c r="B7" s="22" t="s">
        <v>26</v>
      </c>
      <c r="C7" s="22" t="s">
        <v>27</v>
      </c>
      <c r="D7" s="22" t="s">
        <v>9</v>
      </c>
    </row>
    <row r="8" s="1" customFormat="1" customHeight="1" spans="1:4">
      <c r="A8" s="22"/>
      <c r="B8" s="22"/>
      <c r="C8" s="22"/>
      <c r="D8" s="22"/>
    </row>
    <row r="9" s="1" customFormat="1" customHeight="1" spans="1:4">
      <c r="A9" s="22"/>
      <c r="B9" s="22"/>
      <c r="C9" s="22"/>
      <c r="D9" s="22"/>
    </row>
    <row r="10" s="1" customFormat="1" ht="51" customHeight="1" spans="1:4">
      <c r="A10" s="12" t="s">
        <v>10</v>
      </c>
      <c r="B10" s="13">
        <f>SUM(未下达!B11:B11)</f>
        <v>13.5</v>
      </c>
      <c r="C10" s="12"/>
      <c r="D10" s="23" t="s">
        <v>28</v>
      </c>
    </row>
    <row r="11" s="1" customFormat="1" ht="51" customHeight="1" spans="1:4">
      <c r="A11" s="12" t="s">
        <v>12</v>
      </c>
      <c r="B11" s="13">
        <v>13.5</v>
      </c>
      <c r="C11" s="23" t="s">
        <v>29</v>
      </c>
      <c r="D11" s="23"/>
    </row>
    <row r="13" customHeight="1" spans="1:4">
      <c r="A13" s="15" t="s">
        <v>0</v>
      </c>
      <c r="B13" s="16"/>
      <c r="C13" s="16"/>
      <c r="D13" s="17"/>
    </row>
    <row r="14" customHeight="1" spans="1:5">
      <c r="A14" s="18" t="s">
        <v>30</v>
      </c>
      <c r="B14" s="18"/>
      <c r="C14" s="18"/>
      <c r="D14" s="18"/>
      <c r="E14" s="1">
        <f>B10+B21</f>
        <v>62.8</v>
      </c>
    </row>
    <row r="15" customHeight="1" spans="1:4">
      <c r="A15" s="19"/>
      <c r="B15" s="19"/>
      <c r="C15" s="19"/>
      <c r="D15" s="19"/>
    </row>
    <row r="16" customHeight="1" spans="1:4">
      <c r="A16" s="19"/>
      <c r="B16" s="19"/>
      <c r="C16" s="19"/>
      <c r="D16" s="19"/>
    </row>
    <row r="17" customHeight="1" spans="1:4">
      <c r="A17" s="20"/>
      <c r="B17" s="19"/>
      <c r="C17" s="19"/>
      <c r="D17" s="21" t="s">
        <v>2</v>
      </c>
    </row>
    <row r="18" customHeight="1" spans="1:4">
      <c r="A18" s="22" t="s">
        <v>25</v>
      </c>
      <c r="B18" s="22" t="s">
        <v>26</v>
      </c>
      <c r="C18" s="22" t="s">
        <v>27</v>
      </c>
      <c r="D18" s="22" t="s">
        <v>9</v>
      </c>
    </row>
    <row r="19" customHeight="1" spans="1:4">
      <c r="A19" s="22"/>
      <c r="B19" s="22"/>
      <c r="C19" s="22"/>
      <c r="D19" s="22"/>
    </row>
    <row r="20" customHeight="1" spans="1:4">
      <c r="A20" s="22"/>
      <c r="B20" s="22"/>
      <c r="C20" s="22"/>
      <c r="D20" s="22"/>
    </row>
    <row r="21" customHeight="1" spans="1:4">
      <c r="A21" s="12" t="s">
        <v>10</v>
      </c>
      <c r="B21" s="13">
        <f>SUM(B22)</f>
        <v>49.3</v>
      </c>
      <c r="C21" s="12"/>
      <c r="D21" s="23" t="s">
        <v>31</v>
      </c>
    </row>
    <row r="22" s="1" customFormat="1" customHeight="1" spans="1:16384">
      <c r="A22" s="11" t="s">
        <v>32</v>
      </c>
      <c r="B22" s="11">
        <v>49.3</v>
      </c>
      <c r="C22" s="24" t="s">
        <v>13</v>
      </c>
      <c r="D22" s="23"/>
      <c r="XFD22"/>
    </row>
    <row r="25" customHeight="1" spans="3:3">
      <c r="C25"/>
    </row>
    <row r="26" customHeight="1" spans="3:3">
      <c r="C26"/>
    </row>
    <row r="27" customHeight="1" spans="3:3">
      <c r="C27"/>
    </row>
    <row r="28" customHeight="1" spans="3:3">
      <c r="C28"/>
    </row>
    <row r="29" customHeight="1" spans="3:3">
      <c r="C29"/>
    </row>
  </sheetData>
  <mergeCells count="10">
    <mergeCell ref="A7:A9"/>
    <mergeCell ref="A18:A20"/>
    <mergeCell ref="B7:B9"/>
    <mergeCell ref="B18:B20"/>
    <mergeCell ref="C7:C9"/>
    <mergeCell ref="C18:C20"/>
    <mergeCell ref="D7:D9"/>
    <mergeCell ref="D18:D20"/>
    <mergeCell ref="A3:D5"/>
    <mergeCell ref="A14:D16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opLeftCell="A10" workbookViewId="0">
      <selection activeCell="C1" sqref="C1"/>
    </sheetView>
  </sheetViews>
  <sheetFormatPr defaultColWidth="26.25" defaultRowHeight="27" customHeight="1" outlineLevelCol="4"/>
  <cols>
    <col min="1" max="2" width="26.25" customWidth="1"/>
    <col min="3" max="5" width="26.25" style="7" customWidth="1"/>
    <col min="6" max="16384" width="26.25" customWidth="1"/>
  </cols>
  <sheetData>
    <row r="1" customHeight="1" spans="1:3">
      <c r="A1" t="s">
        <v>33</v>
      </c>
      <c r="C1" s="8">
        <f>未下达!B21+未下达!B10</f>
        <v>62.8</v>
      </c>
    </row>
    <row r="2" customHeight="1" spans="1:3">
      <c r="A2" t="s">
        <v>34</v>
      </c>
      <c r="C2" s="8">
        <v>401.15</v>
      </c>
    </row>
    <row r="3" customHeight="1" spans="1:3">
      <c r="A3" t="s">
        <v>13</v>
      </c>
      <c r="C3" s="8">
        <v>13</v>
      </c>
    </row>
    <row r="4" customHeight="1" spans="3:3">
      <c r="C4" s="8">
        <f>SUM(C1:C3)</f>
        <v>476.95</v>
      </c>
    </row>
    <row r="5" customHeight="1" spans="1:5">
      <c r="A5" s="9"/>
      <c r="B5" s="9"/>
      <c r="C5" s="10" t="s">
        <v>35</v>
      </c>
      <c r="D5" s="10" t="s">
        <v>36</v>
      </c>
      <c r="E5" s="10" t="s">
        <v>37</v>
      </c>
    </row>
    <row r="6" customHeight="1" spans="1:5">
      <c r="A6" s="11" t="s">
        <v>38</v>
      </c>
      <c r="B6" s="11" t="s">
        <v>18</v>
      </c>
      <c r="C6" s="10">
        <f>SUM(C7:C8)</f>
        <v>47</v>
      </c>
      <c r="D6" s="10">
        <f>SUM(D7:D8)</f>
        <v>0</v>
      </c>
      <c r="E6" s="10">
        <f>SUM(E7:E8)</f>
        <v>0</v>
      </c>
    </row>
    <row r="7" customHeight="1" spans="1:5">
      <c r="A7" s="11"/>
      <c r="B7" s="11" t="s">
        <v>34</v>
      </c>
      <c r="C7" s="10">
        <v>34</v>
      </c>
      <c r="D7" s="10"/>
      <c r="E7" s="10"/>
    </row>
    <row r="8" customHeight="1" spans="1:5">
      <c r="A8" s="11"/>
      <c r="B8" s="11" t="s">
        <v>13</v>
      </c>
      <c r="C8" s="10">
        <v>13</v>
      </c>
      <c r="D8" s="10"/>
      <c r="E8" s="10"/>
    </row>
    <row r="9" customHeight="1" spans="1:5">
      <c r="A9" s="12" t="s">
        <v>23</v>
      </c>
      <c r="B9" s="11" t="s">
        <v>18</v>
      </c>
      <c r="C9" s="10">
        <f>SUM(C10:C11)</f>
        <v>54.82</v>
      </c>
      <c r="D9" s="10">
        <f>SUM(D10:D11)</f>
        <v>0</v>
      </c>
      <c r="E9" s="10">
        <f>SUM(E10:E11)</f>
        <v>0</v>
      </c>
    </row>
    <row r="10" customHeight="1" spans="2:5">
      <c r="B10" s="11" t="s">
        <v>34</v>
      </c>
      <c r="C10" s="10">
        <v>33.2</v>
      </c>
      <c r="D10" s="10"/>
      <c r="E10" s="10"/>
    </row>
    <row r="11" customHeight="1" spans="1:5">
      <c r="A11" s="12"/>
      <c r="B11" s="11" t="s">
        <v>13</v>
      </c>
      <c r="C11" s="10">
        <v>21.62</v>
      </c>
      <c r="D11" s="10"/>
      <c r="E11" s="10"/>
    </row>
    <row r="12" customHeight="1" spans="1:5">
      <c r="A12" s="11" t="s">
        <v>32</v>
      </c>
      <c r="B12" s="11" t="s">
        <v>18</v>
      </c>
      <c r="C12" s="10">
        <f>SUM(C13:C14)</f>
        <v>82.56</v>
      </c>
      <c r="D12" s="10">
        <f>SUM(D13:D14)</f>
        <v>0</v>
      </c>
      <c r="E12" s="10">
        <f>SUM(E13:E14)</f>
        <v>0</v>
      </c>
    </row>
    <row r="13" customHeight="1" spans="2:5">
      <c r="B13" s="11" t="s">
        <v>34</v>
      </c>
      <c r="C13" s="10">
        <f>32.976+0.284</f>
        <v>33.26</v>
      </c>
      <c r="D13" s="10"/>
      <c r="E13" s="10"/>
    </row>
    <row r="14" customHeight="1" spans="1:5">
      <c r="A14" s="9"/>
      <c r="B14" s="11" t="s">
        <v>13</v>
      </c>
      <c r="C14" s="10">
        <v>49.3</v>
      </c>
      <c r="D14" s="10"/>
      <c r="E14" s="10"/>
    </row>
    <row r="15" customHeight="1" spans="1:5">
      <c r="A15" s="12" t="s">
        <v>39</v>
      </c>
      <c r="B15" s="11" t="s">
        <v>18</v>
      </c>
      <c r="C15" s="10">
        <f>SUM(C16:C17)</f>
        <v>74.2827</v>
      </c>
      <c r="D15" s="10">
        <f>SUM(D16:D17)</f>
        <v>0</v>
      </c>
      <c r="E15" s="10">
        <f>SUM(E16:E17)</f>
        <v>0</v>
      </c>
    </row>
    <row r="16" customHeight="1" spans="2:5">
      <c r="B16" s="11" t="s">
        <v>34</v>
      </c>
      <c r="C16" s="10">
        <v>58</v>
      </c>
      <c r="D16" s="10"/>
      <c r="E16" s="10"/>
    </row>
    <row r="17" customHeight="1" spans="1:5">
      <c r="A17" s="12"/>
      <c r="B17" s="11" t="s">
        <v>13</v>
      </c>
      <c r="C17" s="10">
        <v>16.2827</v>
      </c>
      <c r="D17" s="10"/>
      <c r="E17" s="10"/>
    </row>
    <row r="18" customHeight="1" spans="1:5">
      <c r="A18" s="12" t="s">
        <v>40</v>
      </c>
      <c r="B18" s="11" t="s">
        <v>18</v>
      </c>
      <c r="C18" s="10">
        <f>SUM(C19:C20)</f>
        <v>185.5174</v>
      </c>
      <c r="D18" s="10">
        <f>SUM(D19:D20)</f>
        <v>0</v>
      </c>
      <c r="E18" s="10">
        <f>SUM(E19:E20)</f>
        <v>0</v>
      </c>
    </row>
    <row r="19" customHeight="1" spans="2:5">
      <c r="B19" s="11" t="s">
        <v>34</v>
      </c>
      <c r="C19" s="10">
        <v>40</v>
      </c>
      <c r="D19" s="10"/>
      <c r="E19" s="10"/>
    </row>
    <row r="20" customHeight="1" spans="1:5">
      <c r="A20" s="12"/>
      <c r="B20" s="11" t="s">
        <v>13</v>
      </c>
      <c r="C20" s="10">
        <v>145.5174</v>
      </c>
      <c r="D20" s="10"/>
      <c r="E20" s="10"/>
    </row>
    <row r="21" customHeight="1" spans="1:5">
      <c r="A21" s="11" t="s">
        <v>41</v>
      </c>
      <c r="B21" s="11" t="s">
        <v>18</v>
      </c>
      <c r="C21" s="10">
        <f>SUM(C22:C23)</f>
        <v>19.25</v>
      </c>
      <c r="D21" s="10">
        <f>SUM(D22:D23)</f>
        <v>0</v>
      </c>
      <c r="E21" s="10">
        <f>SUM(E22:E23)</f>
        <v>0</v>
      </c>
    </row>
    <row r="22" customHeight="1" spans="2:5">
      <c r="B22" s="11" t="s">
        <v>34</v>
      </c>
      <c r="C22" s="10">
        <v>8</v>
      </c>
      <c r="D22" s="10"/>
      <c r="E22" s="10"/>
    </row>
    <row r="23" customHeight="1" spans="1:5">
      <c r="A23" s="11"/>
      <c r="B23" s="11" t="s">
        <v>13</v>
      </c>
      <c r="C23" s="10">
        <v>11.25</v>
      </c>
      <c r="D23" s="10"/>
      <c r="E23" s="10"/>
    </row>
    <row r="24" customHeight="1" spans="1:5">
      <c r="A24" s="12" t="s">
        <v>12</v>
      </c>
      <c r="B24" s="11" t="s">
        <v>18</v>
      </c>
      <c r="C24" s="10">
        <f>SUM(C25:C26)</f>
        <v>97.5</v>
      </c>
      <c r="D24" s="10">
        <f>SUM(D25:D26)</f>
        <v>0</v>
      </c>
      <c r="E24" s="10">
        <f>SUM(E25:E26)</f>
        <v>0</v>
      </c>
    </row>
    <row r="25" customHeight="1" spans="2:5">
      <c r="B25" s="11" t="s">
        <v>34</v>
      </c>
      <c r="C25" s="10">
        <v>97.5</v>
      </c>
      <c r="D25" s="10"/>
      <c r="E25" s="10"/>
    </row>
    <row r="26" customHeight="1" spans="1:5">
      <c r="A26" s="9"/>
      <c r="B26" s="11" t="s">
        <v>13</v>
      </c>
      <c r="C26" s="10"/>
      <c r="D26" s="10"/>
      <c r="E26" s="10"/>
    </row>
    <row r="35" customHeight="1" spans="4:4">
      <c r="D35" s="13" t="s">
        <v>23</v>
      </c>
    </row>
    <row r="36" customHeight="1" spans="4:4">
      <c r="D36" s="13"/>
    </row>
    <row r="37" customHeight="1" spans="4:4">
      <c r="D37" s="13"/>
    </row>
    <row r="38" customHeight="1" spans="4:4">
      <c r="D38" s="10" t="s">
        <v>32</v>
      </c>
    </row>
    <row r="39" customHeight="1" spans="4:4">
      <c r="D39" s="14"/>
    </row>
    <row r="40" customHeight="1" spans="4:4">
      <c r="D40" s="14"/>
    </row>
    <row r="41" customHeight="1" spans="4:4">
      <c r="D41" s="13" t="s">
        <v>39</v>
      </c>
    </row>
    <row r="42" customHeight="1" spans="4:4">
      <c r="D42" s="13"/>
    </row>
    <row r="43" customHeight="1" spans="4:4">
      <c r="D43" s="13"/>
    </row>
    <row r="44" customHeight="1" spans="4:4">
      <c r="D44" s="13" t="s">
        <v>40</v>
      </c>
    </row>
    <row r="45" customHeight="1" spans="4:4">
      <c r="D45" s="13"/>
    </row>
    <row r="46" customHeight="1" spans="4:4">
      <c r="D46" s="13"/>
    </row>
    <row r="47" customHeight="1" spans="4:4">
      <c r="D47" s="10" t="s">
        <v>41</v>
      </c>
    </row>
    <row r="48" customHeight="1" spans="4:4">
      <c r="D48" s="10"/>
    </row>
    <row r="49" customHeight="1" spans="4:4">
      <c r="D49" s="10"/>
    </row>
    <row r="50" customHeight="1" spans="4:4">
      <c r="D50" s="13" t="s">
        <v>12</v>
      </c>
    </row>
    <row r="51" customHeight="1" spans="4:4">
      <c r="D51" s="14"/>
    </row>
    <row r="52" customHeight="1" spans="4:4">
      <c r="D52" s="14"/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3"/>
  <sheetViews>
    <sheetView zoomScale="130" zoomScaleNormal="130" workbookViewId="0">
      <selection activeCell="A11" sqref="A11"/>
    </sheetView>
  </sheetViews>
  <sheetFormatPr defaultColWidth="9" defaultRowHeight="13.5"/>
  <cols>
    <col min="1" max="1" width="30.875" customWidth="1"/>
    <col min="2" max="2" width="9" style="1"/>
    <col min="4" max="4" width="11.25" customWidth="1"/>
    <col min="8" max="8" width="13.75"/>
  </cols>
  <sheetData>
    <row r="2" spans="1:11">
      <c r="A2" t="s">
        <v>42</v>
      </c>
      <c r="B2" s="2">
        <v>54</v>
      </c>
      <c r="C2" s="1"/>
      <c r="D2" s="3">
        <v>54</v>
      </c>
      <c r="H2">
        <f t="shared" ref="H2:H10" si="0">B2-C2-D2-E2-G2-F2</f>
        <v>0</v>
      </c>
      <c r="K2">
        <v>68.04</v>
      </c>
    </row>
    <row r="3" spans="1:11">
      <c r="A3" t="s">
        <v>43</v>
      </c>
      <c r="B3" s="2">
        <v>50</v>
      </c>
      <c r="C3" s="4">
        <v>50</v>
      </c>
      <c r="D3" s="3"/>
      <c r="H3">
        <f t="shared" si="0"/>
        <v>0</v>
      </c>
      <c r="K3">
        <v>37.03</v>
      </c>
    </row>
    <row r="4" spans="1:11">
      <c r="A4" t="s">
        <v>44</v>
      </c>
      <c r="B4" s="1">
        <v>20</v>
      </c>
      <c r="C4" s="1"/>
      <c r="D4" s="3">
        <v>0.98</v>
      </c>
      <c r="G4" s="2">
        <v>1.75</v>
      </c>
      <c r="H4">
        <f t="shared" si="0"/>
        <v>17.27</v>
      </c>
      <c r="K4">
        <v>98.55</v>
      </c>
    </row>
    <row r="5" spans="1:11">
      <c r="A5" t="s">
        <v>45</v>
      </c>
      <c r="B5" s="1">
        <v>965</v>
      </c>
      <c r="E5" s="5">
        <v>33.05</v>
      </c>
      <c r="F5" s="5"/>
      <c r="G5" s="2">
        <v>0.23</v>
      </c>
      <c r="H5">
        <f t="shared" si="0"/>
        <v>931.72</v>
      </c>
      <c r="K5">
        <v>87.51</v>
      </c>
    </row>
    <row r="6" spans="1:11">
      <c r="A6" t="s">
        <v>46</v>
      </c>
      <c r="B6" s="2">
        <v>200</v>
      </c>
      <c r="C6" s="6">
        <v>68.04</v>
      </c>
      <c r="D6" s="6">
        <v>37.03</v>
      </c>
      <c r="E6" s="6">
        <v>87.51</v>
      </c>
      <c r="F6" s="6"/>
      <c r="G6" s="2">
        <v>7.42</v>
      </c>
      <c r="H6">
        <f t="shared" si="0"/>
        <v>-2.66453525910038e-14</v>
      </c>
      <c r="K6">
        <v>60.8</v>
      </c>
    </row>
    <row r="7" spans="1:11">
      <c r="A7" t="s">
        <v>47</v>
      </c>
      <c r="B7" s="1">
        <v>22.5</v>
      </c>
      <c r="E7" s="5">
        <v>22.5</v>
      </c>
      <c r="F7" s="5"/>
      <c r="H7">
        <f t="shared" si="0"/>
        <v>0</v>
      </c>
      <c r="K7">
        <v>58.79</v>
      </c>
    </row>
    <row r="8" spans="1:8">
      <c r="A8" t="s">
        <v>48</v>
      </c>
      <c r="B8" s="1">
        <v>43</v>
      </c>
      <c r="D8" s="1"/>
      <c r="E8" s="5">
        <v>43</v>
      </c>
      <c r="F8" s="5"/>
      <c r="G8" s="1"/>
      <c r="H8">
        <f t="shared" si="0"/>
        <v>0</v>
      </c>
    </row>
    <row r="9" spans="1:8">
      <c r="A9" t="s">
        <v>49</v>
      </c>
      <c r="B9" s="1">
        <v>251</v>
      </c>
      <c r="H9">
        <f t="shared" si="0"/>
        <v>251</v>
      </c>
    </row>
    <row r="10" spans="1:8">
      <c r="A10" t="s">
        <v>50</v>
      </c>
      <c r="B10" s="1">
        <v>14.613</v>
      </c>
      <c r="C10" s="4">
        <v>10.8</v>
      </c>
      <c r="D10" s="3">
        <v>3.81</v>
      </c>
      <c r="H10">
        <f t="shared" si="0"/>
        <v>0.00299999999999878</v>
      </c>
    </row>
    <row r="16" spans="4:4">
      <c r="D16">
        <v>200</v>
      </c>
    </row>
    <row r="17" spans="4:4">
      <c r="D17">
        <v>54</v>
      </c>
    </row>
    <row r="18" spans="4:4">
      <c r="D18">
        <v>50</v>
      </c>
    </row>
    <row r="19" spans="4:4">
      <c r="D19">
        <v>2.73</v>
      </c>
    </row>
    <row r="20" spans="4:4">
      <c r="D20">
        <v>33.28</v>
      </c>
    </row>
    <row r="21" spans="4:4">
      <c r="D21">
        <v>22.5</v>
      </c>
    </row>
    <row r="22" spans="4:4">
      <c r="D22">
        <v>43</v>
      </c>
    </row>
    <row r="23" spans="4:4">
      <c r="D23">
        <v>14.61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</vt:lpstr>
      <vt:lpstr>2</vt:lpstr>
      <vt:lpstr>未下达</vt:lpstr>
      <vt:lpstr>辅助表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時光取名叫無心ぃ </cp:lastModifiedBy>
  <dcterms:created xsi:type="dcterms:W3CDTF">2018-02-27T11:14:00Z</dcterms:created>
  <dcterms:modified xsi:type="dcterms:W3CDTF">2019-02-26T06:28:10Z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